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Damian\Desktop\Zintegrowana Strategia Rozwoju AWF Poznan\Zadanie 1\Edycja 2020\"/>
    </mc:Choice>
  </mc:AlternateContent>
  <bookViews>
    <workbookView xWindow="0" yWindow="0" windowWidth="28800" windowHeight="14235" tabRatio="788"/>
  </bookViews>
  <sheets>
    <sheet name="Kalendarz" sheetId="14" r:id="rId1"/>
  </sheets>
  <definedNames>
    <definedName name="Dni">{0,1,2,3,4,5,6}</definedName>
    <definedName name="Dni_tygodnia">{"PONIEDZIAŁEK","WTOREK","ŚRODA","CZWARTEK","PIĄTEK","SOBOTA","NIEDZIELA"}</definedName>
    <definedName name="Dzień_tygodnia_opcja">MATCH(Początek_tygodnia,Dni_tygodnia,0)+10</definedName>
    <definedName name="Kalendarz_1_miesiąc">Kalendarz!$C$1</definedName>
    <definedName name="Kalendarz_1_miesiąc_opcja">MATCH(Kalendarz_1_miesiąc,Miesiące,0)</definedName>
    <definedName name="Kalendarz_1_rok">Kalendarz!$B$1</definedName>
    <definedName name="Kalendarz_10_miesiąc">Kalendarz!#REF!</definedName>
    <definedName name="Kalendarz_10_miesiąc_opcja">MATCH(Kalendarz_10_miesiąc,Miesiące,0)</definedName>
    <definedName name="Kalendarz_10_rok">Kalendarz!#REF!</definedName>
    <definedName name="Kalendarz_11_miesiąc">Kalendarz!#REF!</definedName>
    <definedName name="Kalendarz_11_miesiąc_opcja">MATCH(Kalendarz_11_miesiąc,Miesiące,0)</definedName>
    <definedName name="Kalendarz_11_rok">Kalendarz!#REF!</definedName>
    <definedName name="Kalendarz_12_miesiąc">Kalendarz!#REF!</definedName>
    <definedName name="Kalendarz_12_miesiąc_opcja">MATCH(Kalendarz_12_miesiąc,Miesiące,0)</definedName>
    <definedName name="Kalendarz_12_rok">Kalendarz!#REF!</definedName>
    <definedName name="Kalendarz_2_miesiąc">Kalendarz!$C$15</definedName>
    <definedName name="Kalendarz_2_miesiąc_opcja">MATCH(Kalendarz_2_miesiąc,Miesiące,0)</definedName>
    <definedName name="Kalendarz_2_rok">Kalendarz!$B$15</definedName>
    <definedName name="Kalendarz_3_miesiąc">Kalendarz!$C$29</definedName>
    <definedName name="Kalendarz_3_miesiąc_opcja">MATCH(Kalendarz_3_miesiąc,Miesiące,0)</definedName>
    <definedName name="Kalendarz_3_rok">Kalendarz!$B$29</definedName>
    <definedName name="Kalendarz_4_miesiąc">Kalendarz!$C$43</definedName>
    <definedName name="Kalendarz_4_miesiąc_opcja">MATCH(Kalendarz_4_miesiąc,Miesiące,0)</definedName>
    <definedName name="Kalendarz_4_rok">Kalendarz!$B$43</definedName>
    <definedName name="Kalendarz_5_miesiąc">Kalendarz!$C$57</definedName>
    <definedName name="Kalendarz_5_miesiąc_opcja">MATCH(Kalendarz_5_miesiąc,Miesiące,0)</definedName>
    <definedName name="Kalendarz_5_rok">Kalendarz!$B$57</definedName>
    <definedName name="Kalendarz_6_miesiąc">Kalendarz!$C$71</definedName>
    <definedName name="Kalendarz_6_miesiąc_opcja">MATCH(Kalendarz_6_miesiąc,Miesiące,0)</definedName>
    <definedName name="Kalendarz_6_rok">Kalendarz!$B$71</definedName>
    <definedName name="Kalendarz_7_miesiąc">Kalendarz!$C$85</definedName>
    <definedName name="Kalendarz_7_miesiąc_opcja">MATCH(Kalendarz_7_miesiąc,Miesiące,0)</definedName>
    <definedName name="Kalendarz_7_rok">Kalendarz!$B$85</definedName>
    <definedName name="Kalendarz_8_miesiąc">Kalendarz!$C$99</definedName>
    <definedName name="Kalendarz_8_miesiąc_opcja">MATCH(Kalendarz_8_miesiąc,Miesiące,0)</definedName>
    <definedName name="Kalendarz_8_rok">Kalendarz!$B$99</definedName>
    <definedName name="Kalendarz_9_miesiąc">Kalendarz!$C$113</definedName>
    <definedName name="Kalendarz_9_miesiąc_opcja">MATCH(Kalendarz_9_miesiąc,Miesiące,0)</definedName>
    <definedName name="Kalendarz_9_rok">Kalendarz!$B$113</definedName>
    <definedName name="Miesiące">{"styczeń","luty","marzec","kwiecień","maj","czerwiec","lipiec","sierpień","wrzesień","październik","listopad","grudzień"}</definedName>
    <definedName name="Obszar_tytułów_kolumn1..H12.1">Kalendarz!$B$2</definedName>
    <definedName name="Obszar_tytułów_kolumn10..H54.1">Kalendarz!$B$44</definedName>
    <definedName name="Obszar_tytułów_kolumn11..C56.1">Kalendarz!$B$44</definedName>
    <definedName name="Obszar_tytułów_kolumn12..D56.1">Kalendarz!$D$55</definedName>
    <definedName name="Obszar_tytułów_kolumn13..H68.1">Kalendarz!$B$58</definedName>
    <definedName name="Obszar_tytułów_kolumn14..C70.1">Kalendarz!$B$58</definedName>
    <definedName name="Obszar_tytułów_kolumn15..D70.1">Kalendarz!$D$69</definedName>
    <definedName name="Obszar_tytułów_kolumn16..H82.1">Kalendarz!$B$72</definedName>
    <definedName name="Obszar_tytułów_kolumn17..C84.1">Kalendarz!$B$72</definedName>
    <definedName name="Obszar_tytułów_kolumn18..D84.1">Kalendarz!$D$83</definedName>
    <definedName name="Obszar_tytułów_kolumn19..H96.1">Kalendarz!$B$86</definedName>
    <definedName name="Obszar_tytułów_kolumn2..C14.1">Kalendarz!$B$2</definedName>
    <definedName name="Obszar_tytułów_kolumn20..C98.1">Kalendarz!$B$86</definedName>
    <definedName name="Obszar_tytułów_kolumn21..D98.1">Kalendarz!$D$97</definedName>
    <definedName name="Obszar_tytułów_kolumn22..H110.1">Kalendarz!$B$100</definedName>
    <definedName name="Obszar_tytułów_kolumn23..C112.1">Kalendarz!$B$100</definedName>
    <definedName name="Obszar_tytułów_kolumn24..D112.1">Kalendarz!$D$111</definedName>
    <definedName name="Obszar_tytułów_kolumn25..H124.1">Kalendarz!$B$114</definedName>
    <definedName name="Obszar_tytułów_kolumn26..C126.1">Kalendarz!$B$114</definedName>
    <definedName name="Obszar_tytułów_kolumn27..D126.1">Kalendarz!$D$125</definedName>
    <definedName name="Obszar_tytułów_kolumn28..H138.1">Kalendarz!#REF!</definedName>
    <definedName name="Obszar_tytułów_kolumn29..C140.1">Kalendarz!#REF!</definedName>
    <definedName name="Obszar_tytułów_kolumn3..D14.1">Kalendarz!$D$13</definedName>
    <definedName name="Obszar_tytułów_kolumn30..D140.1">Kalendarz!#REF!</definedName>
    <definedName name="Obszar_tytułów_kolumn31..H152.1">Kalendarz!#REF!</definedName>
    <definedName name="Obszar_tytułów_kolumn32..C154.1">Kalendarz!#REF!</definedName>
    <definedName name="Obszar_tytułów_kolumn33..D154.1">Kalendarz!#REF!</definedName>
    <definedName name="Obszar_tytułów_kolumn34..H166.1">Kalendarz!#REF!</definedName>
    <definedName name="Obszar_tytułów_kolumn35..C168.1">Kalendarz!#REF!</definedName>
    <definedName name="Obszar_tytułów_kolumn36..D168.1">Kalendarz!#REF!</definedName>
    <definedName name="Obszar_tytułów_kolumn4..H26.1">Kalendarz!$B$16</definedName>
    <definedName name="Obszar_tytułów_kolumn5..C28.1">Kalendarz!$B$16</definedName>
    <definedName name="Obszar_tytułów_kolumn6..D28.1">Kalendarz!$D$27</definedName>
    <definedName name="Obszar_tytułów_kolumn7..H40.1">Kalendarz!$B$30</definedName>
    <definedName name="Obszar_tytułów_kolumn8..C42.1">Kalendarz!$B$30</definedName>
    <definedName name="Obszar_tytułów_kolumn9..D42.1">Kalendarz!$D$41</definedName>
    <definedName name="_xlnm.Print_Area" localSheetId="0">Kalendarz!$B$1:$I$126</definedName>
    <definedName name="Początek_tygodnia">Kalendarz!$B$2</definedName>
    <definedName name="Początek_tygodnia_wartość">IF(Początek_tygodnia="PONIEDZIAŁEK",2,1)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" i="14" l="1"/>
  <c r="B15" i="14" l="1"/>
  <c r="B3" i="14" l="1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C15" i="14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C29" i="14"/>
  <c r="B29" i="14"/>
  <c r="F19" i="14" l="1"/>
  <c r="H19" i="14"/>
  <c r="G19" i="14"/>
  <c r="B19" i="14"/>
  <c r="E19" i="14"/>
  <c r="D19" i="14"/>
  <c r="B43" i="14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C43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C57" i="14"/>
  <c r="B55" i="14" l="1"/>
  <c r="H53" i="14"/>
  <c r="E51" i="14"/>
  <c r="C45" i="14"/>
  <c r="C44" i="14" s="1"/>
  <c r="G47" i="14"/>
  <c r="F47" i="14"/>
  <c r="C71" i="14"/>
  <c r="H47" i="14"/>
  <c r="G49" i="14"/>
  <c r="D47" i="14"/>
  <c r="B71" i="14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C85" i="14"/>
  <c r="B85" i="14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9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C113" i="14"/>
  <c r="E91" i="14"/>
  <c r="H91" i="14"/>
  <c r="F93" i="14"/>
  <c r="G93" i="14"/>
  <c r="C93" i="14"/>
  <c r="B95" i="14"/>
  <c r="D95" i="14"/>
  <c r="F95" i="14"/>
  <c r="C95" i="14"/>
  <c r="B113" i="14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H123" i="14"/>
  <c r="C123" i="14"/>
  <c r="C115" i="14"/>
  <c r="C114" i="14" s="1"/>
  <c r="B121" i="14"/>
  <c r="E115" i="14"/>
  <c r="E114" i="14" s="1"/>
  <c r="B115" i="14"/>
  <c r="B114" i="14" s="1"/>
  <c r="D123" i="14"/>
  <c r="B123" i="14"/>
  <c r="E123" i="14"/>
  <c r="D115" i="14"/>
  <c r="D114" i="14" s="1"/>
  <c r="G115" i="14"/>
  <c r="G114" i="14" s="1"/>
  <c r="H117" i="14"/>
  <c r="E117" i="14"/>
  <c r="G121" i="14"/>
  <c r="D121" i="14"/>
  <c r="H121" i="14"/>
  <c r="F123" i="14"/>
  <c r="F121" i="14"/>
  <c r="C125" i="14"/>
  <c r="D117" i="14"/>
  <c r="C121" i="14"/>
  <c r="G117" i="14"/>
  <c r="C117" i="14"/>
  <c r="B117" i="14"/>
</calcChain>
</file>

<file path=xl/sharedStrings.xml><?xml version="1.0" encoding="utf-8"?>
<sst xmlns="http://schemas.openxmlformats.org/spreadsheetml/2006/main" count="70" uniqueCount="22">
  <si>
    <t>PONIEDZIAŁEK</t>
  </si>
  <si>
    <t>Notatki:</t>
  </si>
  <si>
    <t>kwiecień</t>
  </si>
  <si>
    <t>Eliza Malec - Podwyższenie umiejętności z języka angielskiego, grupa C: 3+3+3+3 = 12h (9h)
Katarzyna Zabłocka - Podwyższenie umiejętności z języka angielskiego, grupa D: 3+3+3+3 = 12h (9h)
Łukasz Ochowiak - Prowadzenie dydaktyki w języku obcym, grupa C i D: 3+3+3+3+3+3+3+3 = 24h (18h)</t>
  </si>
  <si>
    <t>Eliza Malec - Podwyższenie umiejętności z języka angielskiego, grupa C: 3+3+3+3 = 12h (9h)
Katarzyna Zabłocka - Podwyższenie umiejętności z języka angielskiego, grupa D: 3+3+3+3 = 12h (9h)
Łukasz Ochowiak - Prowadzenie dydaktyki w języku obcym, grupa C i D: 3+3+3+3+3+3= 18h (13,5h)</t>
  </si>
  <si>
    <t>Eliza Malec - Podwyższenie umiejętności z języka angielskiego, grupa C: 3+3+3+3+3+3+3+3 = 24h (18h)
Katarzyna Zabłocka - Podwyższenie umiejętności z języka angielskiego, grupa D: 3+3+3+3+3+3+3+3 = 24h (18h)
Łukasz Ochowiak - Prowadzenie dydaktyki w języku obcym, grupa C i D: 3+3+3+3+3+3 = 18h (13,5h)</t>
  </si>
  <si>
    <t>Eliza Malec - Podwyższenie umiejętności z języka angielskiego, grupa C: 3 = 3h (2,25h)
Katarzyna Zabłocka - Podwyższenie umiejętności z języka angielskiego, grupa D: 3 = 3h (2,25h)</t>
  </si>
  <si>
    <t>Eliza Malec - Podwyższenie umiejętności z języka angielskiego, grupa C: 3+3+3 = 9 (6,75h)
Katarzyna Zabłocka - Podwyższenie umiejętności z języka angielskiego, grupa D: 3+3+3 = 9 (6,75h)</t>
  </si>
  <si>
    <r>
      <rPr>
        <b/>
        <sz val="8"/>
        <color theme="1"/>
        <rFont val="Arial"/>
        <family val="2"/>
        <charset val="238"/>
        <scheme val="major"/>
      </rPr>
      <t>15:00 - 17:15</t>
    </r>
    <r>
      <rPr>
        <sz val="8"/>
        <color theme="1"/>
        <rFont val="Arial"/>
        <family val="2"/>
        <scheme val="major"/>
      </rPr>
      <t xml:space="preserve"> Łukasz Ochowiak - Prowadzenie dydaktyki w języku obcym, grupa C, 
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</si>
  <si>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color theme="1"/>
        <rFont val="Arial"/>
        <family val="2"/>
        <charset val="238"/>
        <scheme val="major"/>
      </rPr>
      <t xml:space="preserve">15:00 - 17:15 </t>
    </r>
    <r>
      <rPr>
        <sz val="8"/>
        <color theme="1"/>
        <rFont val="Arial"/>
        <family val="2"/>
        <charset val="238"/>
        <scheme val="major"/>
      </rPr>
      <t xml:space="preserve">Katarzyna Zabłocka - Podwyższenie umiejętności z języka angielskiego, grupa D, 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</si>
  <si>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color theme="1"/>
        <rFont val="Arial"/>
        <family val="2"/>
        <charset val="238"/>
        <scheme val="major"/>
      </rPr>
      <t>09:00 - 11:15</t>
    </r>
    <r>
      <rPr>
        <sz val="8"/>
        <color theme="1"/>
        <rFont val="Arial"/>
        <family val="2"/>
        <scheme val="major"/>
      </rPr>
      <t xml:space="preserve"> Eliza Malec - Podwyższenie umiejętności z języka angielskiego, grupa C, 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</si>
  <si>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rFont val="Arial"/>
        <family val="2"/>
        <charset val="238"/>
        <scheme val="major"/>
      </rPr>
      <t xml:space="preserve">15:00 - 17:15 </t>
    </r>
    <r>
      <rPr>
        <sz val="8"/>
        <rFont val="Arial"/>
        <family val="2"/>
        <charset val="238"/>
        <scheme val="major"/>
      </rPr>
      <t>Katarzyna Zabłocka - Podwyższenie umiejętności z języka angielskiego, grupa D, 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</si>
  <si>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charset val="238"/>
        <scheme val="major"/>
      </rPr>
      <t xml:space="preserve"> Eliza Malec - Podwyższenie umiejętności z języka angielskiego, grupa C, sala 129 BD</t>
    </r>
  </si>
  <si>
    <r>
      <rPr>
        <b/>
        <sz val="8"/>
        <rFont val="Arial"/>
        <family val="2"/>
        <charset val="238"/>
        <scheme val="major"/>
      </rPr>
      <t>14:00 - 16:15</t>
    </r>
    <r>
      <rPr>
        <sz val="8"/>
        <rFont val="Arial"/>
        <family val="2"/>
        <charset val="238"/>
        <scheme val="major"/>
      </rPr>
      <t xml:space="preserve"> Łukasz Ochowiak - Prowadzenie dydaktyki w języku obcym, grupa D, 
sala 129 BD</t>
    </r>
  </si>
  <si>
    <r>
      <rPr>
        <b/>
        <sz val="8"/>
        <rFont val="Arial"/>
        <family val="2"/>
        <charset val="238"/>
        <scheme val="major"/>
      </rPr>
      <t>15:00 - 17:15</t>
    </r>
    <r>
      <rPr>
        <sz val="8"/>
        <rFont val="Arial"/>
        <family val="2"/>
        <scheme val="major"/>
      </rPr>
      <t xml:space="preserve"> Łukasz Ochowiak - Prowadzenie dydaktyki w języku obcym, grupa C, 
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</si>
  <si>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scheme val="major"/>
      </rPr>
      <t xml:space="preserve"> Eliza Malec - Podwyższenie umiejętności z języka angielskiego, grupa C, 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</si>
  <si>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rFont val="Arial"/>
        <family val="2"/>
        <charset val="238"/>
        <scheme val="major"/>
      </rPr>
      <t>14:00 - 16:15</t>
    </r>
    <r>
      <rPr>
        <sz val="8"/>
        <rFont val="Arial"/>
        <family val="2"/>
        <scheme val="major"/>
      </rPr>
      <t xml:space="preserve"> Łukasz Ochowiak - Prowadzenie dydaktyki w języku obcym, grupa D, 
</t>
    </r>
    <r>
      <rPr>
        <sz val="8"/>
        <rFont val="Arial"/>
        <family val="2"/>
        <charset val="238"/>
        <scheme val="major"/>
      </rPr>
      <t>sala 136 BD</t>
    </r>
  </si>
  <si>
    <r>
      <rPr>
        <b/>
        <sz val="8"/>
        <rFont val="Arial"/>
        <family val="2"/>
        <charset val="238"/>
        <scheme val="major"/>
      </rPr>
      <t>14:00 - 16:15</t>
    </r>
    <r>
      <rPr>
        <sz val="8"/>
        <rFont val="Arial"/>
        <family val="2"/>
        <scheme val="major"/>
      </rPr>
      <t xml:space="preserve"> Łukasz Ochowiak - Prowadzenie dydaktyki w języku obcym, grupa D, 
</t>
    </r>
    <r>
      <rPr>
        <sz val="8"/>
        <rFont val="Arial"/>
        <family val="2"/>
        <charset val="238"/>
        <scheme val="major"/>
      </rPr>
      <t>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</si>
  <si>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scheme val="major"/>
      </rPr>
      <t xml:space="preserve"> Eliza Malec - Podwyższenie umiejętności z języka angielskiego, grupa C, </t>
    </r>
    <r>
      <rPr>
        <sz val="8"/>
        <rFont val="Arial"/>
        <family val="2"/>
        <charset val="238"/>
        <scheme val="major"/>
      </rPr>
      <t>sala 136 BD</t>
    </r>
  </si>
  <si>
    <r>
      <rPr>
        <b/>
        <sz val="8"/>
        <rFont val="Arial"/>
        <family val="2"/>
        <charset val="238"/>
        <scheme val="major"/>
      </rPr>
      <t>15:00 - 17:15</t>
    </r>
    <r>
      <rPr>
        <sz val="8"/>
        <rFont val="Arial"/>
        <family val="2"/>
        <charset val="238"/>
        <scheme val="major"/>
      </rPr>
      <t xml:space="preserve"> Łukasz Ochowiak - Prowadzenie dydaktyki w języku obcym, grupa C, 
sala 129 BD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</si>
  <si>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charset val="238"/>
        <scheme val="major"/>
      </rPr>
      <t xml:space="preserve"> Eliza Malec - Podwyższenie umiejętności z języka angielskiego, grupa C, sala 129 BD
</t>
    </r>
  </si>
  <si>
    <r>
      <rPr>
        <b/>
        <sz val="8"/>
        <rFont val="Arial"/>
        <family val="2"/>
        <charset val="238"/>
        <scheme val="major"/>
      </rPr>
      <t>09:00 - 11:15</t>
    </r>
    <r>
      <rPr>
        <sz val="8"/>
        <rFont val="Arial"/>
        <family val="2"/>
        <charset val="238"/>
        <scheme val="major"/>
      </rPr>
      <t xml:space="preserve"> Eliza Malec - Podwyższenie umiejętności z języka angielskiego, grupa C, sala 129 BD</t>
    </r>
    <r>
      <rPr>
        <b/>
        <sz val="8"/>
        <rFont val="Arial"/>
        <family val="2"/>
        <charset val="238"/>
        <scheme val="major"/>
      </rPr>
      <t xml:space="preserve">
15:00 - 17:15 </t>
    </r>
    <r>
      <rPr>
        <sz val="8"/>
        <rFont val="Arial"/>
        <family val="2"/>
        <charset val="238"/>
        <scheme val="major"/>
      </rPr>
      <t>Katarzyna Zabłocka - Podwyższenie umiejętności z języka angielskiego, grupa D, sala 129 BD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</si>
</sst>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zł&quot;_-;\-* #,##0\ &quot;zł&quot;_-;_-* &quot;-&quot;\ &quot;zł&quot;_-;_-@_-"/>
    <numFmt numFmtId="44" formatCode="_-* #,##0.00\ &quot;zł&quot;_-;\-* #,##0.00\ &quot;zł&quot;_-;_-* &quot;-&quot;??\ &quot;zł&quot;_-;_-@_-"/>
    <numFmt numFmtId="164" formatCode="_(* #,##0_);_(* \(#,##0\);_(* &quot;-&quot;_);_(@_)"/>
    <numFmt numFmtId="165" formatCode="_(* #,##0.00_);_(* \(#,##0.00\);_(* &quot;-&quot;??_);_(@_)"/>
    <numFmt numFmtId="166" formatCode="dd"/>
  </numFmts>
  <fonts count="35" x14ac:knownFonts="1">
    <font>
      <sz val="11"/>
      <name val="Trebuchet MS"/>
      <family val="2"/>
      <scheme val="minor"/>
    </font>
    <font>
      <sz val="11"/>
      <color theme="1"/>
      <name val="Trebuchet MS"/>
      <family val="2"/>
      <scheme val="minor"/>
    </font>
    <font>
      <sz val="8"/>
      <name val="Arial"/>
      <family val="2"/>
    </font>
    <font>
      <sz val="10"/>
      <name val="Century Gothic"/>
      <family val="2"/>
    </font>
    <font>
      <b/>
      <sz val="11"/>
      <color theme="0"/>
      <name val="Trebuchet MS"/>
      <family val="2"/>
      <scheme val="minor"/>
    </font>
    <font>
      <b/>
      <sz val="14"/>
      <color theme="0"/>
      <name val="Trebuchet MS"/>
      <family val="2"/>
      <scheme val="minor"/>
    </font>
    <font>
      <b/>
      <sz val="28"/>
      <color theme="0"/>
      <name val="Arial"/>
      <family val="2"/>
      <scheme val="major"/>
    </font>
    <font>
      <sz val="36"/>
      <color theme="4" tint="-0.24994659260841701"/>
      <name val="Trebuchet MS"/>
      <family val="2"/>
      <scheme val="minor"/>
    </font>
    <font>
      <b/>
      <sz val="11"/>
      <color theme="3"/>
      <name val="Arial"/>
      <family val="2"/>
      <scheme val="major"/>
    </font>
    <font>
      <sz val="16"/>
      <color theme="1"/>
      <name val="Trebuchet MS"/>
      <family val="2"/>
      <scheme val="minor"/>
    </font>
    <font>
      <b/>
      <sz val="11"/>
      <color theme="0"/>
      <name val="Arial"/>
      <family val="2"/>
      <scheme val="major"/>
    </font>
    <font>
      <sz val="11"/>
      <name val="Trebuchet MS"/>
      <family val="2"/>
      <scheme val="minor"/>
    </font>
    <font>
      <sz val="11"/>
      <color theme="1"/>
      <name val="Arial"/>
      <family val="2"/>
      <scheme val="major"/>
    </font>
    <font>
      <sz val="11"/>
      <color indexed="63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i/>
      <sz val="11"/>
      <color theme="3" tint="-0.24994659260841701"/>
      <name val="Trebuchet MS"/>
      <family val="2"/>
      <scheme val="minor"/>
    </font>
    <font>
      <sz val="11"/>
      <color rgb="FF006100"/>
      <name val="Trebuchet MS"/>
      <family val="2"/>
      <scheme val="minor"/>
    </font>
    <font>
      <sz val="11"/>
      <color rgb="FF9C0006"/>
      <name val="Trebuchet MS"/>
      <family val="2"/>
      <scheme val="minor"/>
    </font>
    <font>
      <sz val="11"/>
      <color rgb="FF9C5700"/>
      <name val="Trebuchet MS"/>
      <family val="2"/>
      <scheme val="minor"/>
    </font>
    <font>
      <sz val="11"/>
      <color rgb="FF3F3F76"/>
      <name val="Trebuchet MS"/>
      <family val="2"/>
      <scheme val="minor"/>
    </font>
    <font>
      <b/>
      <sz val="11"/>
      <color rgb="FF3F3F3F"/>
      <name val="Trebuchet MS"/>
      <family val="2"/>
      <scheme val="minor"/>
    </font>
    <font>
      <b/>
      <sz val="11"/>
      <color rgb="FFFA7D00"/>
      <name val="Trebuchet MS"/>
      <family val="2"/>
      <scheme val="minor"/>
    </font>
    <font>
      <sz val="11"/>
      <color rgb="FFFA7D00"/>
      <name val="Trebuchet MS"/>
      <family val="2"/>
      <scheme val="minor"/>
    </font>
    <font>
      <sz val="11"/>
      <color rgb="FFFF0000"/>
      <name val="Trebuchet MS"/>
      <family val="2"/>
      <scheme val="minor"/>
    </font>
    <font>
      <sz val="11"/>
      <color theme="0"/>
      <name val="Trebuchet MS"/>
      <family val="2"/>
      <scheme val="minor"/>
    </font>
    <font>
      <sz val="8"/>
      <color theme="1"/>
      <name val="Arial"/>
      <family val="2"/>
      <scheme val="major"/>
    </font>
    <font>
      <b/>
      <sz val="8"/>
      <color theme="1"/>
      <name val="Arial"/>
      <family val="2"/>
      <charset val="238"/>
      <scheme val="major"/>
    </font>
    <font>
      <sz val="8"/>
      <color theme="1"/>
      <name val="Arial"/>
      <family val="2"/>
      <charset val="238"/>
      <scheme val="major"/>
    </font>
    <font>
      <sz val="10"/>
      <color theme="1"/>
      <name val="Trebuchet MS"/>
      <family val="2"/>
      <scheme val="minor"/>
    </font>
    <font>
      <sz val="16"/>
      <name val="Trebuchet MS"/>
      <family val="2"/>
      <scheme val="minor"/>
    </font>
    <font>
      <sz val="16"/>
      <color theme="0"/>
      <name val="Trebuchet MS"/>
      <family val="2"/>
      <scheme val="minor"/>
    </font>
    <font>
      <b/>
      <sz val="8"/>
      <name val="Arial"/>
      <family val="2"/>
      <charset val="238"/>
      <scheme val="major"/>
    </font>
    <font>
      <sz val="8"/>
      <name val="Arial"/>
      <family val="2"/>
      <charset val="238"/>
      <scheme val="major"/>
    </font>
    <font>
      <sz val="8"/>
      <name val="Arial"/>
      <family val="2"/>
      <scheme val="major"/>
    </font>
    <font>
      <sz val="11"/>
      <name val="Arial"/>
      <family val="2"/>
      <charset val="238"/>
      <scheme val="maj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Fill="0" applyBorder="0" applyProtection="0"/>
    <xf numFmtId="0" fontId="13" fillId="3" borderId="0" applyNumberFormat="0" applyBorder="0" applyAlignment="0" applyProtection="0"/>
    <xf numFmtId="0" fontId="7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5" fillId="5" borderId="2" applyNumberFormat="0" applyProtection="0">
      <alignment vertical="center"/>
    </xf>
    <xf numFmtId="166" fontId="9" fillId="0" borderId="9" applyFill="0" applyProtection="0">
      <alignment horizontal="left" vertical="center" wrapText="1" indent="1"/>
    </xf>
    <xf numFmtId="0" fontId="12" fillId="0" borderId="6" applyFill="0" applyProtection="0">
      <alignment horizontal="left" vertical="top" wrapText="1" indent="1"/>
    </xf>
    <xf numFmtId="0" fontId="1" fillId="0" borderId="0" applyFill="0" applyProtection="0">
      <alignment horizontal="left" vertical="top" wrapText="1" indent="1"/>
    </xf>
    <xf numFmtId="0" fontId="11" fillId="0" borderId="8" applyFill="0" applyProtection="0">
      <alignment horizontal="left" vertical="center" wrapText="1" indent="1"/>
    </xf>
    <xf numFmtId="0" fontId="6" fillId="6" borderId="0" applyNumberFormat="0" applyBorder="0" applyProtection="0">
      <alignment horizontal="center"/>
    </xf>
    <xf numFmtId="0" fontId="10" fillId="7" borderId="3" applyNumberFormat="0" applyProtection="0">
      <alignment horizontal="left" vertical="center" indent="1"/>
    </xf>
    <xf numFmtId="0" fontId="10" fillId="6" borderId="3" applyNumberFormat="0" applyProtection="0">
      <alignment horizontal="left" indent="1"/>
    </xf>
    <xf numFmtId="0" fontId="8" fillId="0" borderId="0" applyNumberFormat="0" applyFill="0" applyBorder="0" applyAlignment="0" applyProtection="0"/>
    <xf numFmtId="0" fontId="11" fillId="8" borderId="10" applyNumberFormat="0" applyFont="0" applyAlignment="0" applyProtection="0"/>
    <xf numFmtId="0" fontId="15" fillId="0" borderId="0" applyNumberFormat="0" applyFill="0" applyBorder="0" applyAlignment="0" applyProtection="0"/>
    <xf numFmtId="0" fontId="14" fillId="0" borderId="11" applyNumberFormat="0" applyFill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13" applyNumberFormat="0" applyAlignment="0" applyProtection="0"/>
    <xf numFmtId="0" fontId="20" fillId="13" borderId="14" applyNumberFormat="0" applyAlignment="0" applyProtection="0"/>
    <xf numFmtId="0" fontId="21" fillId="13" borderId="13" applyNumberFormat="0" applyAlignment="0" applyProtection="0"/>
    <xf numFmtId="0" fontId="22" fillId="0" borderId="15" applyNumberFormat="0" applyFill="0" applyAlignment="0" applyProtection="0"/>
    <xf numFmtId="0" fontId="4" fillId="14" borderId="16" applyNumberFormat="0" applyAlignment="0" applyProtection="0"/>
    <xf numFmtId="0" fontId="23" fillId="0" borderId="0" applyNumberFormat="0" applyFill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4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4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4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4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5">
    <xf numFmtId="0" fontId="0" fillId="0" borderId="0" xfId="0"/>
    <xf numFmtId="0" fontId="0" fillId="2" borderId="0" xfId="0" applyFill="1"/>
    <xf numFmtId="0" fontId="3" fillId="0" borderId="0" xfId="0" applyFont="1"/>
    <xf numFmtId="0" fontId="10" fillId="7" borderId="3" xfId="10" applyAlignment="1">
      <alignment horizontal="left" vertical="center" indent="1"/>
    </xf>
    <xf numFmtId="0" fontId="10" fillId="6" borderId="3" xfId="11" applyAlignment="1">
      <alignment horizontal="left" vertical="center" indent="1"/>
    </xf>
    <xf numFmtId="0" fontId="0" fillId="2" borderId="0" xfId="0" applyFill="1" applyBorder="1"/>
    <xf numFmtId="0" fontId="12" fillId="0" borderId="6" xfId="6" applyNumberFormat="1" applyFill="1">
      <alignment horizontal="left" vertical="top" wrapText="1" indent="1"/>
    </xf>
    <xf numFmtId="0" fontId="12" fillId="0" borderId="5" xfId="6" applyNumberFormat="1" applyFill="1" applyBorder="1">
      <alignment horizontal="left" vertical="top" wrapText="1" indent="1"/>
    </xf>
    <xf numFmtId="0" fontId="12" fillId="0" borderId="7" xfId="6" applyNumberFormat="1" applyFill="1" applyBorder="1">
      <alignment horizontal="left" vertical="top" wrapText="1" indent="1"/>
    </xf>
    <xf numFmtId="0" fontId="12" fillId="0" borderId="12" xfId="6" applyNumberFormat="1" applyFill="1" applyBorder="1">
      <alignment horizontal="left" vertical="top" wrapText="1" indent="1"/>
    </xf>
    <xf numFmtId="166" fontId="9" fillId="0" borderId="9" xfId="5" applyNumberFormat="1" applyFill="1">
      <alignment horizontal="left" vertical="center" wrapText="1" indent="1"/>
    </xf>
    <xf numFmtId="166" fontId="9" fillId="0" borderId="4" xfId="5" applyNumberFormat="1" applyFill="1" applyBorder="1">
      <alignment horizontal="left" vertical="center" wrapText="1" indent="1"/>
    </xf>
    <xf numFmtId="0" fontId="6" fillId="6" borderId="0" xfId="9" applyNumberFormat="1">
      <alignment horizontal="center"/>
    </xf>
    <xf numFmtId="0" fontId="27" fillId="0" borderId="6" xfId="6" applyNumberFormat="1" applyFont="1" applyFill="1">
      <alignment horizontal="left" vertical="top" wrapText="1" indent="1"/>
    </xf>
    <xf numFmtId="166" fontId="29" fillId="0" borderId="9" xfId="5" applyNumberFormat="1" applyFont="1" applyFill="1">
      <alignment horizontal="left" vertical="center" wrapText="1" indent="1"/>
    </xf>
    <xf numFmtId="166" fontId="30" fillId="36" borderId="9" xfId="5" applyNumberFormat="1" applyFont="1" applyFill="1">
      <alignment horizontal="left" vertical="center" wrapText="1" indent="1"/>
    </xf>
    <xf numFmtId="0" fontId="1" fillId="0" borderId="0" xfId="7" applyNumberFormat="1">
      <alignment horizontal="left" vertical="top" wrapText="1" indent="1"/>
    </xf>
    <xf numFmtId="0" fontId="0" fillId="0" borderId="8" xfId="8" applyFont="1" applyBorder="1">
      <alignment horizontal="left" vertical="center" wrapText="1" indent="1"/>
    </xf>
    <xf numFmtId="0" fontId="11" fillId="0" borderId="8" xfId="8" applyBorder="1">
      <alignment horizontal="left" vertical="center" wrapText="1" indent="1"/>
    </xf>
    <xf numFmtId="0" fontId="28" fillId="0" borderId="0" xfId="7" applyNumberFormat="1" applyFont="1">
      <alignment horizontal="left" vertical="top" wrapText="1" indent="1"/>
    </xf>
    <xf numFmtId="0" fontId="7" fillId="0" borderId="0" xfId="2">
      <alignment horizontal="left" indent="3"/>
    </xf>
    <xf numFmtId="0" fontId="11" fillId="0" borderId="8" xfId="8" applyNumberFormat="1">
      <alignment horizontal="left" vertical="center" wrapText="1" indent="1"/>
    </xf>
    <xf numFmtId="0" fontId="11" fillId="0" borderId="8" xfId="8">
      <alignment horizontal="left" vertical="center" wrapText="1" indent="1"/>
    </xf>
    <xf numFmtId="0" fontId="32" fillId="0" borderId="6" xfId="6" applyNumberFormat="1" applyFont="1" applyFill="1">
      <alignment horizontal="left" vertical="top" wrapText="1" indent="1"/>
    </xf>
    <xf numFmtId="0" fontId="34" fillId="0" borderId="6" xfId="6" applyNumberFormat="1" applyFont="1" applyFill="1">
      <alignment horizontal="left" vertical="top" wrapText="1" indent="1"/>
    </xf>
  </cellXfs>
  <cellStyles count="51">
    <cellStyle name="20% — akcent 1" xfId="30" builtinId="30" customBuiltin="1"/>
    <cellStyle name="20% — akcent 2" xfId="33" builtinId="34" customBuiltin="1"/>
    <cellStyle name="20% — akcent 3" xfId="37" builtinId="38" customBuiltin="1"/>
    <cellStyle name="20% — akcent 4" xfId="41" builtinId="42" customBuiltin="1"/>
    <cellStyle name="20% — akcent 5" xfId="44" builtinId="46" customBuiltin="1"/>
    <cellStyle name="20% — akcent 6" xfId="48" builtinId="50" customBuiltin="1"/>
    <cellStyle name="40% — akcent 1" xfId="1" builtinId="31" customBuiltin="1"/>
    <cellStyle name="40% — akcent 2" xfId="34" builtinId="35" customBuiltin="1"/>
    <cellStyle name="40% — akcent 3" xfId="38" builtinId="39" customBuiltin="1"/>
    <cellStyle name="40% — akcent 4" xfId="42" builtinId="43" customBuiltin="1"/>
    <cellStyle name="40% — akcent 5" xfId="45" builtinId="47" customBuiltin="1"/>
    <cellStyle name="40% — akcent 6" xfId="49" builtinId="51" customBuiltin="1"/>
    <cellStyle name="60% — akcent 1" xfId="31" builtinId="32" customBuiltin="1"/>
    <cellStyle name="60% — akcent 2" xfId="35" builtinId="36" customBuiltin="1"/>
    <cellStyle name="60% — akcent 3" xfId="39" builtinId="40" customBuiltin="1"/>
    <cellStyle name="60% — akcent 4" xfId="43" builtinId="44" customBuiltin="1"/>
    <cellStyle name="60% — akcent 5" xfId="46" builtinId="48" customBuiltin="1"/>
    <cellStyle name="60% — akcent 6" xfId="50" builtinId="52" customBuiltin="1"/>
    <cellStyle name="Akcent 1" xfId="3" builtinId="29" customBuiltin="1"/>
    <cellStyle name="Akcent 2" xfId="32" builtinId="33" customBuiltin="1"/>
    <cellStyle name="Akcent 3" xfId="36" builtinId="37" customBuiltin="1"/>
    <cellStyle name="Akcent 4" xfId="40" builtinId="41" customBuiltin="1"/>
    <cellStyle name="Akcent 5" xfId="4" builtinId="45" customBuiltin="1"/>
    <cellStyle name="Akcent 6" xfId="47" builtinId="49" customBuiltin="1"/>
    <cellStyle name="Dane wejściowe" xfId="24" builtinId="20" customBuiltin="1"/>
    <cellStyle name="Dane wyjściowe" xfId="25" builtinId="21" customBuiltin="1"/>
    <cellStyle name="Dobry" xfId="21" builtinId="26" customBuiltin="1"/>
    <cellStyle name="Dzień" xfId="5"/>
    <cellStyle name="Dzień — szczegóły" xfId="6"/>
    <cellStyle name="Dziesiętny" xfId="16" builtinId="3" customBuiltin="1"/>
    <cellStyle name="Dziesiętny [0]" xfId="17" builtinId="6" customBuiltin="1"/>
    <cellStyle name="Komórka połączona" xfId="27" builtinId="24" customBuiltin="1"/>
    <cellStyle name="Komórka zaznaczona" xfId="28" builtinId="23" customBuiltin="1"/>
    <cellStyle name="Nagłówek 1" xfId="2" builtinId="16" customBuiltin="1"/>
    <cellStyle name="Nagłówek 2" xfId="10" builtinId="17" customBuiltin="1"/>
    <cellStyle name="Nagłówek 3" xfId="11" builtinId="18" customBuiltin="1"/>
    <cellStyle name="Nagłówek 4" xfId="12" builtinId="19" customBuiltin="1"/>
    <cellStyle name="Neutralny" xfId="23" builtinId="28" customBuiltin="1"/>
    <cellStyle name="Normalny" xfId="0" builtinId="0" customBuiltin="1"/>
    <cellStyle name="Obliczenia" xfId="26" builtinId="22" customBuiltin="1"/>
    <cellStyle name="Procentowy" xfId="20" builtinId="5" customBuiltin="1"/>
    <cellStyle name="Suma" xfId="15" builtinId="25" customBuiltin="1"/>
    <cellStyle name="Tekst objaśnienia" xfId="14" builtinId="53" customBuiltin="1"/>
    <cellStyle name="Tekst ostrzeżenia" xfId="29" builtinId="11" customBuiltin="1"/>
    <cellStyle name="Tytuł" xfId="9" builtinId="15" customBuiltin="1"/>
    <cellStyle name="Uwaga" xfId="13" builtinId="10" customBuiltin="1"/>
    <cellStyle name="Uwagi" xfId="7"/>
    <cellStyle name="Uwagi — nagłówek" xfId="8"/>
    <cellStyle name="Walutowy" xfId="18" builtinId="4" customBuiltin="1"/>
    <cellStyle name="Walutowy [0]" xfId="19" builtinId="7" customBuiltin="1"/>
    <cellStyle name="Zły" xfId="22" builtinId="27" customBuiltin="1"/>
  </cellStyles>
  <dxfs count="9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 tint="-0.249977111117893"/>
    <pageSetUpPr autoPageBreaks="0" fitToPage="1"/>
  </sheetPr>
  <dimension ref="A1:H126"/>
  <sheetViews>
    <sheetView showGridLines="0" tabSelected="1" zoomScaleNormal="100" workbookViewId="0">
      <selection activeCell="J88" sqref="J88"/>
    </sheetView>
  </sheetViews>
  <sheetFormatPr defaultColWidth="8.75" defaultRowHeight="16.5" x14ac:dyDescent="0.3"/>
  <cols>
    <col min="1" max="1" width="2" customWidth="1"/>
    <col min="2" max="2" width="18.375" bestFit="1" customWidth="1"/>
    <col min="3" max="4" width="17.625" customWidth="1"/>
    <col min="5" max="5" width="18.375" customWidth="1"/>
    <col min="6" max="8" width="17.625" customWidth="1"/>
    <col min="9" max="9" width="2.5" customWidth="1"/>
    <col min="14" max="14" width="6.75" customWidth="1"/>
  </cols>
  <sheetData>
    <row r="1" spans="1:8" ht="54" customHeight="1" x14ac:dyDescent="0.7">
      <c r="A1" s="1"/>
      <c r="B1" s="12">
        <f ca="1">YEAR(TODAY())</f>
        <v>2020</v>
      </c>
      <c r="C1" s="20" t="s">
        <v>2</v>
      </c>
      <c r="D1" s="20"/>
      <c r="E1" s="20"/>
      <c r="F1" s="1"/>
      <c r="G1" s="1"/>
      <c r="H1" s="1"/>
    </row>
    <row r="2" spans="1:8" ht="15.2" customHeight="1" x14ac:dyDescent="0.3">
      <c r="A2" s="2"/>
      <c r="B2" s="3" t="s">
        <v>0</v>
      </c>
      <c r="C2" s="4" t="str">
        <f ca="1">UPPER(TEXT(C3,"dddd"))</f>
        <v>WTOREK</v>
      </c>
      <c r="D2" s="3" t="str">
        <f t="shared" ref="D2:H2" ca="1" si="0">UPPER(TEXT(D3,"dddd"))</f>
        <v>ŚRODA</v>
      </c>
      <c r="E2" s="4" t="str">
        <f t="shared" ca="1" si="0"/>
        <v>CZWARTEK</v>
      </c>
      <c r="F2" s="3" t="str">
        <f t="shared" ca="1" si="0"/>
        <v>PIĄTEK</v>
      </c>
      <c r="G2" s="4" t="str">
        <f t="shared" ca="1" si="0"/>
        <v>SOBOTA</v>
      </c>
      <c r="H2" s="3" t="str">
        <f t="shared" ca="1" si="0"/>
        <v>NIEDZIELA</v>
      </c>
    </row>
    <row r="3" spans="1:8" ht="16.5" customHeight="1" x14ac:dyDescent="0.3">
      <c r="B3" s="10">
        <f t="array" aca="1" ref="B3:H3" ca="1">Dni+1+DATE(Kalendarz_1_rok,Kalendarz_1_miesiąc_opcja,1)-WEEKDAY(DATE(Kalendarz_1_rok,Kalendarz_1_miesiąc_opcja,1),Dzień_tygodnia_opcja)</f>
        <v>43920</v>
      </c>
      <c r="C3" s="10">
        <f ca="1"/>
        <v>43921</v>
      </c>
      <c r="D3" s="10">
        <f ca="1"/>
        <v>43922</v>
      </c>
      <c r="E3" s="10">
        <f ca="1"/>
        <v>43923</v>
      </c>
      <c r="F3" s="10">
        <f ca="1"/>
        <v>43924</v>
      </c>
      <c r="G3" s="10">
        <f ca="1"/>
        <v>43925</v>
      </c>
      <c r="H3" s="11">
        <f ca="1"/>
        <v>43926</v>
      </c>
    </row>
    <row r="4" spans="1:8" x14ac:dyDescent="0.3">
      <c r="B4" s="6"/>
      <c r="C4" s="13"/>
      <c r="D4" s="13"/>
      <c r="E4" s="6"/>
      <c r="F4" s="6"/>
      <c r="G4" s="6"/>
      <c r="H4" s="7"/>
    </row>
    <row r="5" spans="1:8" ht="16.5" customHeight="1" x14ac:dyDescent="0.3">
      <c r="B5" s="10">
        <f t="array" aca="1" ref="B5:H5" ca="1">Dni+8+DATE(Kalendarz_1_rok,Kalendarz_1_miesiąc_opcja,1)-WEEKDAY(DATE(Kalendarz_1_rok,Kalendarz_1_miesiąc_opcja,1),Dzień_tygodnia_opcja)</f>
        <v>43927</v>
      </c>
      <c r="C5" s="10">
        <f ca="1"/>
        <v>43928</v>
      </c>
      <c r="D5" s="10">
        <f ca="1"/>
        <v>43929</v>
      </c>
      <c r="E5" s="14">
        <f ca="1"/>
        <v>43930</v>
      </c>
      <c r="F5" s="10">
        <f ca="1"/>
        <v>43931</v>
      </c>
      <c r="G5" s="10">
        <f ca="1"/>
        <v>43932</v>
      </c>
      <c r="H5" s="11">
        <f ca="1"/>
        <v>43933</v>
      </c>
    </row>
    <row r="6" spans="1:8" ht="67.5" x14ac:dyDescent="0.3">
      <c r="B6" s="13" t="s">
        <v>8</v>
      </c>
      <c r="C6" s="13" t="s">
        <v>9</v>
      </c>
      <c r="D6" s="13" t="s">
        <v>10</v>
      </c>
      <c r="E6" s="13"/>
      <c r="F6" s="6"/>
      <c r="G6" s="6"/>
      <c r="H6" s="9"/>
    </row>
    <row r="7" spans="1:8" ht="16.5" customHeight="1" x14ac:dyDescent="0.3">
      <c r="B7" s="15">
        <f t="array" aca="1" ref="B7:H7" ca="1">Dni+15+DATE(Kalendarz_1_rok,Kalendarz_1_miesiąc_opcja,1)-WEEKDAY(DATE(Kalendarz_1_rok,Kalendarz_1_miesiąc_opcja,1),Dzień_tygodnia_opcja)</f>
        <v>43934</v>
      </c>
      <c r="C7" s="10">
        <f ca="1"/>
        <v>43935</v>
      </c>
      <c r="D7" s="10">
        <f ca="1"/>
        <v>43936</v>
      </c>
      <c r="E7" s="10">
        <f ca="1"/>
        <v>43937</v>
      </c>
      <c r="F7" s="10">
        <f ca="1"/>
        <v>43938</v>
      </c>
      <c r="G7" s="10">
        <f ca="1"/>
        <v>43939</v>
      </c>
      <c r="H7" s="11">
        <f ca="1"/>
        <v>43940</v>
      </c>
    </row>
    <row r="8" spans="1:8" ht="67.5" x14ac:dyDescent="0.3">
      <c r="B8" s="13"/>
      <c r="C8" s="23" t="s">
        <v>11</v>
      </c>
      <c r="D8" s="23" t="s">
        <v>12</v>
      </c>
      <c r="E8" s="23" t="s">
        <v>13</v>
      </c>
      <c r="F8" s="6"/>
      <c r="G8" s="6"/>
      <c r="H8" s="7"/>
    </row>
    <row r="9" spans="1:8" ht="16.5" customHeight="1" x14ac:dyDescent="0.3">
      <c r="B9" s="10">
        <f t="array" aca="1" ref="B9:H9" ca="1">Dni+22+DATE(Kalendarz_1_rok,Kalendarz_1_miesiąc_opcja,1)-WEEKDAY(DATE(Kalendarz_1_rok,Kalendarz_1_miesiąc_opcja,1),Dzień_tygodnia_opcja)</f>
        <v>43941</v>
      </c>
      <c r="C9" s="10">
        <f ca="1"/>
        <v>43942</v>
      </c>
      <c r="D9" s="10">
        <f ca="1"/>
        <v>43943</v>
      </c>
      <c r="E9" s="10">
        <f ca="1"/>
        <v>43944</v>
      </c>
      <c r="F9" s="10">
        <f ca="1"/>
        <v>43945</v>
      </c>
      <c r="G9" s="10">
        <f ca="1"/>
        <v>43946</v>
      </c>
      <c r="H9" s="11">
        <f ca="1"/>
        <v>43947</v>
      </c>
    </row>
    <row r="10" spans="1:8" ht="67.5" x14ac:dyDescent="0.3">
      <c r="B10" s="23" t="s">
        <v>14</v>
      </c>
      <c r="C10" s="23" t="s">
        <v>11</v>
      </c>
      <c r="D10" s="23" t="s">
        <v>15</v>
      </c>
      <c r="E10" s="23" t="s">
        <v>16</v>
      </c>
      <c r="F10" s="6"/>
      <c r="G10" s="6"/>
      <c r="H10" s="7"/>
    </row>
    <row r="11" spans="1:8" ht="16.5" customHeight="1" x14ac:dyDescent="0.3">
      <c r="B11" s="14">
        <f t="array" aca="1" ref="B11:H11" ca="1">Dni+29+DATE(Kalendarz_1_rok,Kalendarz_1_miesiąc_opcja,1)-WEEKDAY(DATE(Kalendarz_1_rok,Kalendarz_1_miesiąc_opcja,1),Dzień_tygodnia_opcja)</f>
        <v>43948</v>
      </c>
      <c r="C11" s="14">
        <f ca="1"/>
        <v>43949</v>
      </c>
      <c r="D11" s="14">
        <f ca="1"/>
        <v>43950</v>
      </c>
      <c r="E11" s="14">
        <f ca="1"/>
        <v>43951</v>
      </c>
      <c r="F11" s="10">
        <f ca="1"/>
        <v>43952</v>
      </c>
      <c r="G11" s="10">
        <f ca="1"/>
        <v>43953</v>
      </c>
      <c r="H11" s="11">
        <f ca="1"/>
        <v>43954</v>
      </c>
    </row>
    <row r="12" spans="1:8" ht="67.5" x14ac:dyDescent="0.3">
      <c r="B12" s="23" t="s">
        <v>14</v>
      </c>
      <c r="C12" s="23" t="s">
        <v>11</v>
      </c>
      <c r="D12" s="23" t="s">
        <v>15</v>
      </c>
      <c r="E12" s="23" t="s">
        <v>17</v>
      </c>
      <c r="F12" s="6"/>
      <c r="G12" s="6"/>
      <c r="H12" s="7"/>
    </row>
    <row r="13" spans="1:8" ht="16.5" customHeight="1" x14ac:dyDescent="0.3">
      <c r="B13" s="10">
        <f t="array" aca="1" ref="B13:C13" ca="1">Dni+36+DATE(Kalendarz_1_rok,Kalendarz_1_miesiąc_opcja,1)-WEEKDAY(DATE(Kalendarz_1_rok,Kalendarz_1_miesiąc_opcja,1),Dzień_tygodnia_opcja)</f>
        <v>43955</v>
      </c>
      <c r="C13" s="10">
        <f ca="1"/>
        <v>43956</v>
      </c>
      <c r="D13" s="21" t="s">
        <v>1</v>
      </c>
      <c r="E13" s="21"/>
      <c r="F13" s="21"/>
      <c r="G13" s="21"/>
      <c r="H13" s="21"/>
    </row>
    <row r="14" spans="1:8" ht="63.75" customHeight="1" x14ac:dyDescent="0.3">
      <c r="B14" s="6"/>
      <c r="C14" s="6"/>
      <c r="D14" s="19" t="s">
        <v>4</v>
      </c>
      <c r="E14" s="19"/>
      <c r="F14" s="19"/>
      <c r="G14" s="19"/>
      <c r="H14" s="19"/>
    </row>
    <row r="15" spans="1:8" ht="54" customHeight="1" x14ac:dyDescent="0.7">
      <c r="A15" s="1"/>
      <c r="B15" s="12">
        <f ca="1">YEAR(DATE(Kalendarz_1_rok,Kalendarz_1_miesiąc_opcja+1,1))</f>
        <v>2020</v>
      </c>
      <c r="C15" s="20" t="str">
        <f ca="1">TEXT(DATE(Kalendarz_1_rok,Kalendarz_1_miesiąc_opcja+1,1),"mmmm")</f>
        <v>maj</v>
      </c>
      <c r="D15" s="20"/>
      <c r="E15" s="20"/>
      <c r="F15" s="5"/>
      <c r="G15" s="5"/>
      <c r="H15" s="1"/>
    </row>
    <row r="16" spans="1:8" ht="15.2" customHeight="1" x14ac:dyDescent="0.3">
      <c r="A16" s="2"/>
      <c r="B16" s="3" t="str">
        <f ca="1">UPPER(TEXT(B17,"dddd"))</f>
        <v>PONIEDZIAŁEK</v>
      </c>
      <c r="C16" s="4" t="str">
        <f t="shared" ref="C16:H16" ca="1" si="1">UPPER(TEXT(C17,"dddd"))</f>
        <v>WTOREK</v>
      </c>
      <c r="D16" s="3" t="str">
        <f t="shared" ca="1" si="1"/>
        <v>ŚRODA</v>
      </c>
      <c r="E16" s="4" t="str">
        <f t="shared" ca="1" si="1"/>
        <v>CZWARTEK</v>
      </c>
      <c r="F16" s="3" t="str">
        <f t="shared" ca="1" si="1"/>
        <v>PIĄTEK</v>
      </c>
      <c r="G16" s="4" t="str">
        <f t="shared" ca="1" si="1"/>
        <v>SOBOTA</v>
      </c>
      <c r="H16" s="3" t="str">
        <f t="shared" ca="1" si="1"/>
        <v>NIEDZIELA</v>
      </c>
    </row>
    <row r="17" spans="1:8" ht="16.5" customHeight="1" x14ac:dyDescent="0.3">
      <c r="B17" s="10">
        <f t="array" aca="1" ref="B17:H17" ca="1">Dni+1+DATE(Kalendarz_2_rok,Kalendarz_2_miesiąc_opcja,1)-WEEKDAY(DATE(Kalendarz_2_rok,Kalendarz_2_miesiąc_opcja,1),Dzień_tygodnia_opcja)</f>
        <v>43948</v>
      </c>
      <c r="C17" s="10">
        <f ca="1"/>
        <v>43949</v>
      </c>
      <c r="D17" s="10">
        <f ca="1"/>
        <v>43950</v>
      </c>
      <c r="E17" s="10">
        <f ca="1"/>
        <v>43951</v>
      </c>
      <c r="F17" s="10">
        <f ca="1"/>
        <v>43952</v>
      </c>
      <c r="G17" s="10">
        <f ca="1"/>
        <v>43953</v>
      </c>
      <c r="H17" s="11">
        <f ca="1"/>
        <v>43954</v>
      </c>
    </row>
    <row r="18" spans="1:8" ht="56.25" customHeight="1" x14ac:dyDescent="0.3">
      <c r="B18" s="6"/>
      <c r="C18" s="6"/>
      <c r="D18" s="6"/>
      <c r="E18" s="6"/>
      <c r="F18" s="6"/>
      <c r="G18" s="6"/>
      <c r="H18" s="7"/>
    </row>
    <row r="19" spans="1:8" ht="16.5" customHeight="1" x14ac:dyDescent="0.3">
      <c r="B19" s="10">
        <f t="array" aca="1" ref="B19:H19" ca="1">Dni+8+DATE(Kalendarz_2_rok,Kalendarz_2_miesiąc_opcja,1)-WEEKDAY(DATE(Kalendarz_2_rok,Kalendarz_2_miesiąc_opcja,1),Dzień_tygodnia_opcja)</f>
        <v>43955</v>
      </c>
      <c r="C19" s="10">
        <f ca="1"/>
        <v>43956</v>
      </c>
      <c r="D19" s="10">
        <f ca="1"/>
        <v>43957</v>
      </c>
      <c r="E19" s="10">
        <f ca="1"/>
        <v>43958</v>
      </c>
      <c r="F19" s="10">
        <f ca="1"/>
        <v>43959</v>
      </c>
      <c r="G19" s="10">
        <f ca="1"/>
        <v>43960</v>
      </c>
      <c r="H19" s="11">
        <f ca="1"/>
        <v>43961</v>
      </c>
    </row>
    <row r="20" spans="1:8" ht="67.5" x14ac:dyDescent="0.3">
      <c r="B20" s="23" t="s">
        <v>14</v>
      </c>
      <c r="C20" s="23" t="s">
        <v>11</v>
      </c>
      <c r="D20" s="23" t="s">
        <v>15</v>
      </c>
      <c r="E20" s="23" t="s">
        <v>17</v>
      </c>
      <c r="F20" s="6"/>
      <c r="G20" s="6"/>
      <c r="H20" s="7"/>
    </row>
    <row r="21" spans="1:8" ht="16.5" customHeight="1" x14ac:dyDescent="0.3">
      <c r="B21" s="14">
        <f t="array" aca="1" ref="B21:H21" ca="1">Dni+15+DATE(Kalendarz_2_rok,Kalendarz_2_miesiąc_opcja,1)-WEEKDAY(DATE(Kalendarz_2_rok,Kalendarz_2_miesiąc_opcja,1),Dzień_tygodnia_opcja)</f>
        <v>43962</v>
      </c>
      <c r="C21" s="14">
        <f ca="1"/>
        <v>43963</v>
      </c>
      <c r="D21" s="14">
        <f ca="1"/>
        <v>43964</v>
      </c>
      <c r="E21" s="14">
        <f ca="1"/>
        <v>43965</v>
      </c>
      <c r="F21" s="10">
        <f ca="1"/>
        <v>43966</v>
      </c>
      <c r="G21" s="10">
        <f ca="1"/>
        <v>43967</v>
      </c>
      <c r="H21" s="11">
        <f ca="1"/>
        <v>43968</v>
      </c>
    </row>
    <row r="22" spans="1:8" ht="67.5" x14ac:dyDescent="0.3">
      <c r="B22" s="23" t="s">
        <v>14</v>
      </c>
      <c r="C22" s="23" t="s">
        <v>11</v>
      </c>
      <c r="D22" s="23" t="s">
        <v>18</v>
      </c>
      <c r="E22" s="23" t="s">
        <v>17</v>
      </c>
      <c r="F22" s="6"/>
      <c r="G22" s="6"/>
      <c r="H22" s="7"/>
    </row>
    <row r="23" spans="1:8" ht="16.5" customHeight="1" x14ac:dyDescent="0.3">
      <c r="B23" s="14">
        <f t="array" aca="1" ref="B23:H23" ca="1">Dni+22+DATE(Kalendarz_2_rok,Kalendarz_2_miesiąc_opcja,1)-WEEKDAY(DATE(Kalendarz_2_rok,Kalendarz_2_miesiąc_opcja,1),Dzień_tygodnia_opcja)</f>
        <v>43969</v>
      </c>
      <c r="C23" s="14">
        <f ca="1"/>
        <v>43970</v>
      </c>
      <c r="D23" s="14">
        <f ca="1"/>
        <v>43971</v>
      </c>
      <c r="E23" s="14">
        <f ca="1"/>
        <v>43972</v>
      </c>
      <c r="F23" s="10">
        <f ca="1"/>
        <v>43973</v>
      </c>
      <c r="G23" s="10">
        <f ca="1"/>
        <v>43974</v>
      </c>
      <c r="H23" s="11">
        <f ca="1"/>
        <v>43975</v>
      </c>
    </row>
    <row r="24" spans="1:8" ht="67.5" x14ac:dyDescent="0.3">
      <c r="B24" s="23" t="s">
        <v>14</v>
      </c>
      <c r="C24" s="23" t="s">
        <v>11</v>
      </c>
      <c r="D24" s="23" t="s">
        <v>15</v>
      </c>
      <c r="E24" s="23" t="s">
        <v>17</v>
      </c>
      <c r="F24" s="6"/>
      <c r="G24" s="6"/>
      <c r="H24" s="7"/>
    </row>
    <row r="25" spans="1:8" ht="16.5" customHeight="1" x14ac:dyDescent="0.3">
      <c r="B25" s="14">
        <f t="array" aca="1" ref="B25:H25" ca="1">Dni+29+DATE(Kalendarz_2_rok,Kalendarz_2_miesiąc_opcja,1)-WEEKDAY(DATE(Kalendarz_2_rok,Kalendarz_2_miesiąc_opcja,1),Dzień_tygodnia_opcja)</f>
        <v>43976</v>
      </c>
      <c r="C25" s="14">
        <f ca="1"/>
        <v>43977</v>
      </c>
      <c r="D25" s="14">
        <f ca="1"/>
        <v>43978</v>
      </c>
      <c r="E25" s="14">
        <f ca="1"/>
        <v>43979</v>
      </c>
      <c r="F25" s="10">
        <f ca="1"/>
        <v>43980</v>
      </c>
      <c r="G25" s="10">
        <f ca="1"/>
        <v>43981</v>
      </c>
      <c r="H25" s="11">
        <f ca="1"/>
        <v>43982</v>
      </c>
    </row>
    <row r="26" spans="1:8" ht="67.5" x14ac:dyDescent="0.3">
      <c r="B26" s="23" t="s">
        <v>14</v>
      </c>
      <c r="C26" s="23" t="s">
        <v>11</v>
      </c>
      <c r="D26" s="23" t="s">
        <v>15</v>
      </c>
      <c r="E26" s="23" t="s">
        <v>17</v>
      </c>
      <c r="F26" s="6"/>
      <c r="G26" s="6"/>
      <c r="H26" s="8"/>
    </row>
    <row r="27" spans="1:8" ht="16.5" customHeight="1" x14ac:dyDescent="0.3">
      <c r="B27" s="10">
        <f t="array" aca="1" ref="B27:C27" ca="1">Dni+36+DATE(Kalendarz_2_rok,Kalendarz_2_miesiąc_opcja,1)-WEEKDAY(DATE(Kalendarz_2_rok,Kalendarz_2_miesiąc_opcja,1),Dzień_tygodnia_opcja)</f>
        <v>43983</v>
      </c>
      <c r="C27" s="10">
        <f ca="1"/>
        <v>43984</v>
      </c>
      <c r="D27" s="22" t="s">
        <v>1</v>
      </c>
      <c r="E27" s="22"/>
      <c r="F27" s="22"/>
      <c r="G27" s="22"/>
      <c r="H27" s="22"/>
    </row>
    <row r="28" spans="1:8" ht="63.75" customHeight="1" x14ac:dyDescent="0.3">
      <c r="B28" s="6"/>
      <c r="C28" s="6"/>
      <c r="D28" s="19" t="s">
        <v>3</v>
      </c>
      <c r="E28" s="19"/>
      <c r="F28" s="19"/>
      <c r="G28" s="19"/>
      <c r="H28" s="19"/>
    </row>
    <row r="29" spans="1:8" ht="54" customHeight="1" x14ac:dyDescent="0.7">
      <c r="A29" s="1"/>
      <c r="B29" s="12">
        <f ca="1">YEAR(DATE(Kalendarz_2_rok,Kalendarz_2_miesiąc_opcja+1,1))</f>
        <v>2020</v>
      </c>
      <c r="C29" s="20" t="str">
        <f ca="1">TEXT(DATE(Kalendarz_2_rok,Kalendarz_2_miesiąc_opcja+1,1),"mmmm")</f>
        <v>czerwiec</v>
      </c>
      <c r="D29" s="20"/>
      <c r="E29" s="20"/>
      <c r="F29" s="5"/>
      <c r="G29" s="5"/>
      <c r="H29" s="1"/>
    </row>
    <row r="30" spans="1:8" ht="15.2" customHeight="1" x14ac:dyDescent="0.3">
      <c r="A30" s="2"/>
      <c r="B30" s="3" t="str">
        <f ca="1">UPPER(TEXT(B31,"dddd"))</f>
        <v>PONIEDZIAŁEK</v>
      </c>
      <c r="C30" s="4" t="str">
        <f t="shared" ref="C30" ca="1" si="2">UPPER(TEXT(C31,"dddd"))</f>
        <v>WTOREK</v>
      </c>
      <c r="D30" s="3" t="str">
        <f t="shared" ref="D30" ca="1" si="3">UPPER(TEXT(D31,"dddd"))</f>
        <v>ŚRODA</v>
      </c>
      <c r="E30" s="4" t="str">
        <f t="shared" ref="E30" ca="1" si="4">UPPER(TEXT(E31,"dddd"))</f>
        <v>CZWARTEK</v>
      </c>
      <c r="F30" s="3" t="str">
        <f t="shared" ref="F30" ca="1" si="5">UPPER(TEXT(F31,"dddd"))</f>
        <v>PIĄTEK</v>
      </c>
      <c r="G30" s="4" t="str">
        <f t="shared" ref="G30" ca="1" si="6">UPPER(TEXT(G31,"dddd"))</f>
        <v>SOBOTA</v>
      </c>
      <c r="H30" s="3" t="str">
        <f t="shared" ref="H30" ca="1" si="7">UPPER(TEXT(H31,"dddd"))</f>
        <v>NIEDZIELA</v>
      </c>
    </row>
    <row r="31" spans="1:8" ht="16.5" customHeight="1" x14ac:dyDescent="0.3">
      <c r="B31" s="10">
        <f t="array" aca="1" ref="B31:H31" ca="1">Dni+1+DATE(Kalendarz_3_rok,Kalendarz_3_miesiąc_opcja,1)-WEEKDAY(DATE(Kalendarz_3_rok,Kalendarz_3_miesiąc_opcja,1),Dzień_tygodnia_opcja)</f>
        <v>43983</v>
      </c>
      <c r="C31" s="10">
        <f ca="1"/>
        <v>43984</v>
      </c>
      <c r="D31" s="10">
        <f ca="1"/>
        <v>43985</v>
      </c>
      <c r="E31" s="10">
        <f ca="1"/>
        <v>43986</v>
      </c>
      <c r="F31" s="10">
        <f ca="1"/>
        <v>43987</v>
      </c>
      <c r="G31" s="10">
        <f ca="1"/>
        <v>43988</v>
      </c>
      <c r="H31" s="11">
        <f ca="1"/>
        <v>43989</v>
      </c>
    </row>
    <row r="32" spans="1:8" ht="135" x14ac:dyDescent="0.3">
      <c r="B32" s="23" t="s">
        <v>19</v>
      </c>
      <c r="C32" s="23" t="s">
        <v>11</v>
      </c>
      <c r="D32" s="23" t="s">
        <v>20</v>
      </c>
      <c r="E32" s="23" t="s">
        <v>13</v>
      </c>
      <c r="F32" s="23" t="s">
        <v>21</v>
      </c>
      <c r="G32" s="6"/>
      <c r="H32" s="7"/>
    </row>
    <row r="33" spans="1:8" ht="16.5" customHeight="1" x14ac:dyDescent="0.3">
      <c r="B33" s="14">
        <f t="array" aca="1" ref="B33:H33" ca="1">Dni+8+DATE(Kalendarz_3_rok,Kalendarz_3_miesiąc_opcja,1)-WEEKDAY(DATE(Kalendarz_3_rok,Kalendarz_3_miesiąc_opcja,1),Dzień_tygodnia_opcja)</f>
        <v>43990</v>
      </c>
      <c r="C33" s="10">
        <f ca="1"/>
        <v>43991</v>
      </c>
      <c r="D33" s="10">
        <f ca="1"/>
        <v>43992</v>
      </c>
      <c r="E33" s="15">
        <f ca="1"/>
        <v>43993</v>
      </c>
      <c r="F33" s="10">
        <f ca="1"/>
        <v>43994</v>
      </c>
      <c r="G33" s="10">
        <f ca="1"/>
        <v>43995</v>
      </c>
      <c r="H33" s="11">
        <f ca="1"/>
        <v>43996</v>
      </c>
    </row>
    <row r="34" spans="1:8" ht="135" x14ac:dyDescent="0.3">
      <c r="B34" s="13"/>
      <c r="C34" s="23" t="s">
        <v>11</v>
      </c>
      <c r="D34" s="23" t="s">
        <v>12</v>
      </c>
      <c r="E34" s="23"/>
      <c r="F34" s="23" t="s">
        <v>21</v>
      </c>
      <c r="G34" s="6"/>
      <c r="H34" s="7"/>
    </row>
    <row r="35" spans="1:8" ht="16.5" customHeight="1" x14ac:dyDescent="0.3">
      <c r="B35" s="10">
        <f t="array" aca="1" ref="B35:H35" ca="1">Dni+15+DATE(Kalendarz_3_rok,Kalendarz_3_miesiąc_opcja,1)-WEEKDAY(DATE(Kalendarz_3_rok,Kalendarz_3_miesiąc_opcja,1),Dzień_tygodnia_opcja)</f>
        <v>43997</v>
      </c>
      <c r="C35" s="10">
        <f ca="1"/>
        <v>43998</v>
      </c>
      <c r="D35" s="10">
        <f ca="1"/>
        <v>43999</v>
      </c>
      <c r="E35" s="10">
        <f ca="1"/>
        <v>44000</v>
      </c>
      <c r="F35" s="10">
        <f ca="1"/>
        <v>44001</v>
      </c>
      <c r="G35" s="10">
        <f ca="1"/>
        <v>44002</v>
      </c>
      <c r="H35" s="11">
        <f ca="1"/>
        <v>44003</v>
      </c>
    </row>
    <row r="36" spans="1:8" ht="135" x14ac:dyDescent="0.3">
      <c r="B36" s="23" t="s">
        <v>14</v>
      </c>
      <c r="C36" s="23" t="s">
        <v>11</v>
      </c>
      <c r="D36" s="23" t="s">
        <v>15</v>
      </c>
      <c r="E36" s="23" t="s">
        <v>17</v>
      </c>
      <c r="F36" s="23" t="s">
        <v>21</v>
      </c>
      <c r="G36" s="6"/>
      <c r="H36" s="7"/>
    </row>
    <row r="37" spans="1:8" ht="16.5" customHeight="1" x14ac:dyDescent="0.3">
      <c r="B37" s="14">
        <f t="array" aca="1" ref="B37:H37" ca="1">Dni+22+DATE(Kalendarz_3_rok,Kalendarz_3_miesiąc_opcja,1)-WEEKDAY(DATE(Kalendarz_3_rok,Kalendarz_3_miesiąc_opcja,1),Dzień_tygodnia_opcja)</f>
        <v>44004</v>
      </c>
      <c r="C37" s="14">
        <f ca="1"/>
        <v>44005</v>
      </c>
      <c r="D37" s="14">
        <f ca="1"/>
        <v>44006</v>
      </c>
      <c r="E37" s="14">
        <f ca="1"/>
        <v>44007</v>
      </c>
      <c r="F37" s="14">
        <f ca="1"/>
        <v>44008</v>
      </c>
      <c r="G37" s="10">
        <f ca="1"/>
        <v>44009</v>
      </c>
      <c r="H37" s="11">
        <f ca="1"/>
        <v>44010</v>
      </c>
    </row>
    <row r="38" spans="1:8" ht="135" x14ac:dyDescent="0.3">
      <c r="B38" s="23" t="s">
        <v>14</v>
      </c>
      <c r="C38" s="23" t="s">
        <v>11</v>
      </c>
      <c r="D38" s="23" t="s">
        <v>15</v>
      </c>
      <c r="E38" s="23" t="s">
        <v>17</v>
      </c>
      <c r="F38" s="23" t="s">
        <v>21</v>
      </c>
      <c r="G38" s="6"/>
      <c r="H38" s="7"/>
    </row>
    <row r="39" spans="1:8" ht="16.5" customHeight="1" x14ac:dyDescent="0.3">
      <c r="B39" s="10">
        <f t="array" aca="1" ref="B39:H39" ca="1">Dni+29+DATE(Kalendarz_3_rok,Kalendarz_3_miesiąc_opcja,1)-WEEKDAY(DATE(Kalendarz_3_rok,Kalendarz_3_miesiąc_opcja,1),Dzień_tygodnia_opcja)</f>
        <v>44011</v>
      </c>
      <c r="C39" s="10">
        <f ca="1"/>
        <v>44012</v>
      </c>
      <c r="D39" s="10">
        <f ca="1"/>
        <v>44013</v>
      </c>
      <c r="E39" s="10">
        <f ca="1"/>
        <v>44014</v>
      </c>
      <c r="F39" s="10">
        <f ca="1"/>
        <v>44015</v>
      </c>
      <c r="G39" s="10">
        <f ca="1"/>
        <v>44016</v>
      </c>
      <c r="H39" s="11">
        <f ca="1"/>
        <v>44017</v>
      </c>
    </row>
    <row r="40" spans="1:8" ht="57" customHeight="1" x14ac:dyDescent="0.3">
      <c r="B40" s="13"/>
      <c r="C40" s="6"/>
      <c r="D40" s="6"/>
      <c r="E40" s="6"/>
      <c r="F40" s="6"/>
      <c r="G40" s="6"/>
      <c r="H40" s="8"/>
    </row>
    <row r="41" spans="1:8" ht="16.5" customHeight="1" x14ac:dyDescent="0.3">
      <c r="B41" s="10">
        <f t="array" aca="1" ref="B41:C41" ca="1">Dni+36+DATE(Kalendarz_3_rok,Kalendarz_3_miesiąc_opcja,1)-WEEKDAY(DATE(Kalendarz_3_rok,Kalendarz_3_miesiąc_opcja,1),Dzień_tygodnia_opcja)</f>
        <v>44018</v>
      </c>
      <c r="C41" s="10">
        <f ca="1"/>
        <v>44019</v>
      </c>
      <c r="D41" s="22" t="s">
        <v>1</v>
      </c>
      <c r="E41" s="22"/>
      <c r="F41" s="22"/>
      <c r="G41" s="22"/>
      <c r="H41" s="22"/>
    </row>
    <row r="42" spans="1:8" ht="63.75" customHeight="1" x14ac:dyDescent="0.3">
      <c r="B42" s="6"/>
      <c r="C42" s="6"/>
      <c r="D42" s="19" t="s">
        <v>5</v>
      </c>
      <c r="E42" s="19"/>
      <c r="F42" s="19"/>
      <c r="G42" s="19"/>
      <c r="H42" s="19"/>
    </row>
    <row r="43" spans="1:8" ht="54" customHeight="1" x14ac:dyDescent="0.7">
      <c r="A43" s="1"/>
      <c r="B43" s="12">
        <f ca="1">YEAR(DATE(Kalendarz_3_rok,Kalendarz_3_miesiąc_opcja+1,1))</f>
        <v>2020</v>
      </c>
      <c r="C43" s="20" t="str">
        <f ca="1">TEXT(DATE(Kalendarz_3_rok,Kalendarz_3_miesiąc_opcja+1,1),"mmmm")</f>
        <v>lipiec</v>
      </c>
      <c r="D43" s="20"/>
      <c r="E43" s="20"/>
      <c r="F43" s="5"/>
      <c r="G43" s="5"/>
      <c r="H43" s="1"/>
    </row>
    <row r="44" spans="1:8" ht="15.2" customHeight="1" x14ac:dyDescent="0.3">
      <c r="A44" s="2"/>
      <c r="B44" s="3" t="str">
        <f ca="1">UPPER(TEXT(B45,"dddd"))</f>
        <v>PONIEDZIAŁEK</v>
      </c>
      <c r="C44" s="4" t="str">
        <f t="shared" ref="C44" ca="1" si="8">UPPER(TEXT(C45,"dddd"))</f>
        <v>WTOREK</v>
      </c>
      <c r="D44" s="3" t="str">
        <f t="shared" ref="D44" ca="1" si="9">UPPER(TEXT(D45,"dddd"))</f>
        <v>ŚRODA</v>
      </c>
      <c r="E44" s="4" t="str">
        <f t="shared" ref="E44" ca="1" si="10">UPPER(TEXT(E45,"dddd"))</f>
        <v>CZWARTEK</v>
      </c>
      <c r="F44" s="3" t="str">
        <f t="shared" ref="F44" ca="1" si="11">UPPER(TEXT(F45,"dddd"))</f>
        <v>PIĄTEK</v>
      </c>
      <c r="G44" s="4" t="str">
        <f t="shared" ref="G44" ca="1" si="12">UPPER(TEXT(G45,"dddd"))</f>
        <v>SOBOTA</v>
      </c>
      <c r="H44" s="3" t="str">
        <f t="shared" ref="H44" ca="1" si="13">UPPER(TEXT(H45,"dddd"))</f>
        <v>NIEDZIELA</v>
      </c>
    </row>
    <row r="45" spans="1:8" ht="16.5" customHeight="1" x14ac:dyDescent="0.3">
      <c r="B45" s="10">
        <f t="array" aca="1" ref="B45:H45" ca="1">Dni+1+DATE(Kalendarz_4_rok,Kalendarz_4_miesiąc_opcja,1)-WEEKDAY(DATE(Kalendarz_4_rok,Kalendarz_4_miesiąc_opcja,1),Dzień_tygodnia_opcja)</f>
        <v>44011</v>
      </c>
      <c r="C45" s="10">
        <f ca="1"/>
        <v>44012</v>
      </c>
      <c r="D45" s="10">
        <f ca="1"/>
        <v>44013</v>
      </c>
      <c r="E45" s="10">
        <f ca="1"/>
        <v>44014</v>
      </c>
      <c r="F45" s="10">
        <f ca="1"/>
        <v>44015</v>
      </c>
      <c r="G45" s="10">
        <f ca="1"/>
        <v>44016</v>
      </c>
      <c r="H45" s="11">
        <f ca="1"/>
        <v>44017</v>
      </c>
    </row>
    <row r="46" spans="1:8" x14ac:dyDescent="0.3">
      <c r="B46" s="6"/>
      <c r="C46" s="6"/>
      <c r="D46" s="6"/>
      <c r="E46" s="13"/>
      <c r="F46" s="6"/>
      <c r="G46" s="6"/>
      <c r="H46" s="7"/>
    </row>
    <row r="47" spans="1:8" ht="16.5" customHeight="1" x14ac:dyDescent="0.3">
      <c r="B47" s="10">
        <f t="array" aca="1" ref="B47:H47" ca="1">Dni+8+DATE(Kalendarz_4_rok,Kalendarz_4_miesiąc_opcja,1)-WEEKDAY(DATE(Kalendarz_4_rok,Kalendarz_4_miesiąc_opcja,1),Dzień_tygodnia_opcja)</f>
        <v>44018</v>
      </c>
      <c r="C47" s="10">
        <f ca="1"/>
        <v>44019</v>
      </c>
      <c r="D47" s="10">
        <f ca="1"/>
        <v>44020</v>
      </c>
      <c r="E47" s="10">
        <f ca="1"/>
        <v>44021</v>
      </c>
      <c r="F47" s="10">
        <f ca="1"/>
        <v>44022</v>
      </c>
      <c r="G47" s="10">
        <f ca="1"/>
        <v>44023</v>
      </c>
      <c r="H47" s="11">
        <f ca="1"/>
        <v>44024</v>
      </c>
    </row>
    <row r="48" spans="1:8" x14ac:dyDescent="0.3">
      <c r="B48" s="13"/>
      <c r="C48" s="13"/>
      <c r="D48" s="13"/>
      <c r="E48" s="13"/>
      <c r="F48" s="6"/>
      <c r="G48" s="6"/>
      <c r="H48" s="7"/>
    </row>
    <row r="49" spans="1:8" ht="16.5" customHeight="1" x14ac:dyDescent="0.3">
      <c r="B49" s="10">
        <f t="array" aca="1" ref="B49:H49" ca="1">Dni+15+DATE(Kalendarz_4_rok,Kalendarz_4_miesiąc_opcja,1)-WEEKDAY(DATE(Kalendarz_4_rok,Kalendarz_4_miesiąc_opcja,1),Dzień_tygodnia_opcja)</f>
        <v>44025</v>
      </c>
      <c r="C49" s="10">
        <f ca="1"/>
        <v>44026</v>
      </c>
      <c r="D49" s="10">
        <f ca="1"/>
        <v>44027</v>
      </c>
      <c r="E49" s="10">
        <f ca="1"/>
        <v>44028</v>
      </c>
      <c r="F49" s="10">
        <f ca="1"/>
        <v>44029</v>
      </c>
      <c r="G49" s="10">
        <f ca="1"/>
        <v>44030</v>
      </c>
      <c r="H49" s="11">
        <f ca="1"/>
        <v>44031</v>
      </c>
    </row>
    <row r="50" spans="1:8" x14ac:dyDescent="0.3">
      <c r="B50" s="6"/>
      <c r="C50" s="13"/>
      <c r="D50" s="13"/>
      <c r="E50" s="6"/>
      <c r="F50" s="6"/>
      <c r="G50" s="6"/>
      <c r="H50" s="7"/>
    </row>
    <row r="51" spans="1:8" ht="16.5" customHeight="1" x14ac:dyDescent="0.3">
      <c r="B51" s="10">
        <f t="array" aca="1" ref="B51:H51" ca="1">Dni+22+DATE(Kalendarz_4_rok,Kalendarz_4_miesiąc_opcja,1)-WEEKDAY(DATE(Kalendarz_4_rok,Kalendarz_4_miesiąc_opcja,1),Dzień_tygodnia_opcja)</f>
        <v>44032</v>
      </c>
      <c r="C51" s="10">
        <f ca="1"/>
        <v>44033</v>
      </c>
      <c r="D51" s="10">
        <f ca="1"/>
        <v>44034</v>
      </c>
      <c r="E51" s="10">
        <f ca="1"/>
        <v>44035</v>
      </c>
      <c r="F51" s="10">
        <f ca="1"/>
        <v>44036</v>
      </c>
      <c r="G51" s="10">
        <f ca="1"/>
        <v>44037</v>
      </c>
      <c r="H51" s="11">
        <f ca="1"/>
        <v>44038</v>
      </c>
    </row>
    <row r="52" spans="1:8" x14ac:dyDescent="0.3">
      <c r="B52" s="6"/>
      <c r="C52" s="13"/>
      <c r="D52" s="13"/>
      <c r="E52" s="6"/>
      <c r="F52" s="6"/>
      <c r="G52" s="6"/>
      <c r="H52" s="7"/>
    </row>
    <row r="53" spans="1:8" ht="16.5" customHeight="1" x14ac:dyDescent="0.3">
      <c r="B53" s="10">
        <f t="array" aca="1" ref="B53:H53" ca="1">Dni+29+DATE(Kalendarz_4_rok,Kalendarz_4_miesiąc_opcja,1)-WEEKDAY(DATE(Kalendarz_4_rok,Kalendarz_4_miesiąc_opcja,1),Dzień_tygodnia_opcja)</f>
        <v>44039</v>
      </c>
      <c r="C53" s="10">
        <f ca="1"/>
        <v>44040</v>
      </c>
      <c r="D53" s="10">
        <f ca="1"/>
        <v>44041</v>
      </c>
      <c r="E53" s="10">
        <f ca="1"/>
        <v>44042</v>
      </c>
      <c r="F53" s="10">
        <f ca="1"/>
        <v>44043</v>
      </c>
      <c r="G53" s="10">
        <f ca="1"/>
        <v>44044</v>
      </c>
      <c r="H53" s="11">
        <f ca="1"/>
        <v>44045</v>
      </c>
    </row>
    <row r="54" spans="1:8" x14ac:dyDescent="0.3">
      <c r="B54" s="6"/>
      <c r="C54" s="13"/>
      <c r="D54" s="13"/>
      <c r="E54" s="6"/>
      <c r="F54" s="6"/>
      <c r="G54" s="6"/>
      <c r="H54" s="8"/>
    </row>
    <row r="55" spans="1:8" ht="16.5" customHeight="1" x14ac:dyDescent="0.3">
      <c r="B55" s="10">
        <f t="array" aca="1" ref="B55:C55" ca="1">Dni+36+DATE(Kalendarz_4_rok,Kalendarz_4_miesiąc_opcja,1)-WEEKDAY(DATE(Kalendarz_4_rok,Kalendarz_4_miesiąc_opcja,1),Dzień_tygodnia_opcja)</f>
        <v>44046</v>
      </c>
      <c r="C55" s="10">
        <f ca="1"/>
        <v>44047</v>
      </c>
      <c r="D55" s="17" t="s">
        <v>1</v>
      </c>
      <c r="E55" s="18"/>
      <c r="F55" s="18"/>
      <c r="G55" s="18"/>
      <c r="H55" s="18"/>
    </row>
    <row r="56" spans="1:8" x14ac:dyDescent="0.3">
      <c r="B56" s="6"/>
      <c r="C56" s="6"/>
      <c r="D56" s="19"/>
      <c r="E56" s="19"/>
      <c r="F56" s="19"/>
      <c r="G56" s="19"/>
      <c r="H56" s="19"/>
    </row>
    <row r="57" spans="1:8" ht="54" customHeight="1" x14ac:dyDescent="0.7">
      <c r="A57" s="1"/>
      <c r="B57" s="12">
        <f ca="1">YEAR(DATE(Kalendarz_4_rok,Kalendarz_4_miesiąc_opcja+1,1))</f>
        <v>2020</v>
      </c>
      <c r="C57" s="20" t="str">
        <f ca="1">TEXT(DATE(Kalendarz_4_rok,Kalendarz_4_miesiąc_opcja+1,1),"mmmm")</f>
        <v>sierpień</v>
      </c>
      <c r="D57" s="20"/>
      <c r="E57" s="20"/>
      <c r="F57" s="5"/>
      <c r="G57" s="5"/>
      <c r="H57" s="1"/>
    </row>
    <row r="58" spans="1:8" ht="15.2" customHeight="1" x14ac:dyDescent="0.3">
      <c r="A58" s="2"/>
      <c r="B58" s="3" t="str">
        <f ca="1">UPPER(TEXT(B59,"dddd"))</f>
        <v>PONIEDZIAŁEK</v>
      </c>
      <c r="C58" s="4" t="str">
        <f t="shared" ref="C58" ca="1" si="14">UPPER(TEXT(C59,"dddd"))</f>
        <v>WTOREK</v>
      </c>
      <c r="D58" s="3" t="str">
        <f t="shared" ref="D58" ca="1" si="15">UPPER(TEXT(D59,"dddd"))</f>
        <v>ŚRODA</v>
      </c>
      <c r="E58" s="4" t="str">
        <f t="shared" ref="E58" ca="1" si="16">UPPER(TEXT(E59,"dddd"))</f>
        <v>CZWARTEK</v>
      </c>
      <c r="F58" s="3" t="str">
        <f t="shared" ref="F58" ca="1" si="17">UPPER(TEXT(F59,"dddd"))</f>
        <v>PIĄTEK</v>
      </c>
      <c r="G58" s="4" t="str">
        <f t="shared" ref="G58" ca="1" si="18">UPPER(TEXT(G59,"dddd"))</f>
        <v>SOBOTA</v>
      </c>
      <c r="H58" s="3" t="str">
        <f t="shared" ref="H58" ca="1" si="19">UPPER(TEXT(H59,"dddd"))</f>
        <v>NIEDZIELA</v>
      </c>
    </row>
    <row r="59" spans="1:8" ht="16.5" customHeight="1" x14ac:dyDescent="0.3">
      <c r="B59" s="10">
        <f t="array" aca="1" ref="B59:H59" ca="1">Dni+1+DATE(Kalendarz_5_rok,Kalendarz_5_miesiąc_opcja,1)-WEEKDAY(DATE(Kalendarz_5_rok,Kalendarz_5_miesiąc_opcja,1),Dzień_tygodnia_opcja)</f>
        <v>44039</v>
      </c>
      <c r="C59" s="10">
        <f ca="1"/>
        <v>44040</v>
      </c>
      <c r="D59" s="10">
        <f ca="1"/>
        <v>44041</v>
      </c>
      <c r="E59" s="10">
        <f ca="1"/>
        <v>44042</v>
      </c>
      <c r="F59" s="10">
        <f ca="1"/>
        <v>44043</v>
      </c>
      <c r="G59" s="10">
        <f ca="1"/>
        <v>44044</v>
      </c>
      <c r="H59" s="11">
        <f ca="1"/>
        <v>44045</v>
      </c>
    </row>
    <row r="60" spans="1:8" x14ac:dyDescent="0.3">
      <c r="B60" s="6"/>
      <c r="C60" s="6"/>
      <c r="D60" s="6"/>
      <c r="E60" s="6"/>
      <c r="F60" s="6"/>
      <c r="G60" s="6"/>
      <c r="H60" s="7"/>
    </row>
    <row r="61" spans="1:8" ht="16.5" customHeight="1" x14ac:dyDescent="0.3">
      <c r="B61" s="10">
        <f t="array" aca="1" ref="B61:H61" ca="1">Dni+8+DATE(Kalendarz_5_rok,Kalendarz_5_miesiąc_opcja,1)-WEEKDAY(DATE(Kalendarz_5_rok,Kalendarz_5_miesiąc_opcja,1),Dzień_tygodnia_opcja)</f>
        <v>44046</v>
      </c>
      <c r="C61" s="10">
        <f ca="1"/>
        <v>44047</v>
      </c>
      <c r="D61" s="10">
        <f ca="1"/>
        <v>44048</v>
      </c>
      <c r="E61" s="10">
        <f ca="1"/>
        <v>44049</v>
      </c>
      <c r="F61" s="10">
        <f ca="1"/>
        <v>44050</v>
      </c>
      <c r="G61" s="10">
        <f ca="1"/>
        <v>44051</v>
      </c>
      <c r="H61" s="11">
        <f ca="1"/>
        <v>44052</v>
      </c>
    </row>
    <row r="62" spans="1:8" x14ac:dyDescent="0.3">
      <c r="B62" s="6"/>
      <c r="C62" s="6"/>
      <c r="D62" s="6"/>
      <c r="E62" s="6"/>
      <c r="F62" s="6"/>
      <c r="G62" s="6"/>
      <c r="H62" s="7"/>
    </row>
    <row r="63" spans="1:8" ht="16.5" customHeight="1" x14ac:dyDescent="0.3">
      <c r="B63" s="10">
        <f t="array" aca="1" ref="B63:H63" ca="1">Dni+15+DATE(Kalendarz_5_rok,Kalendarz_5_miesiąc_opcja,1)-WEEKDAY(DATE(Kalendarz_5_rok,Kalendarz_5_miesiąc_opcja,1),Dzień_tygodnia_opcja)</f>
        <v>44053</v>
      </c>
      <c r="C63" s="10">
        <f ca="1"/>
        <v>44054</v>
      </c>
      <c r="D63" s="10">
        <f ca="1"/>
        <v>44055</v>
      </c>
      <c r="E63" s="10">
        <f ca="1"/>
        <v>44056</v>
      </c>
      <c r="F63" s="10">
        <f ca="1"/>
        <v>44057</v>
      </c>
      <c r="G63" s="10">
        <f ca="1"/>
        <v>44058</v>
      </c>
      <c r="H63" s="11">
        <f ca="1"/>
        <v>44059</v>
      </c>
    </row>
    <row r="64" spans="1:8" x14ac:dyDescent="0.3">
      <c r="B64" s="6"/>
      <c r="C64" s="6"/>
      <c r="D64" s="6"/>
      <c r="E64" s="6"/>
      <c r="F64" s="6"/>
      <c r="G64" s="6"/>
      <c r="H64" s="7"/>
    </row>
    <row r="65" spans="1:8" ht="16.5" customHeight="1" x14ac:dyDescent="0.3">
      <c r="B65" s="10">
        <f t="array" aca="1" ref="B65:H65" ca="1">Dni+22+DATE(Kalendarz_5_rok,Kalendarz_5_miesiąc_opcja,1)-WEEKDAY(DATE(Kalendarz_5_rok,Kalendarz_5_miesiąc_opcja,1),Dzień_tygodnia_opcja)</f>
        <v>44060</v>
      </c>
      <c r="C65" s="10">
        <f ca="1"/>
        <v>44061</v>
      </c>
      <c r="D65" s="10">
        <f ca="1"/>
        <v>44062</v>
      </c>
      <c r="E65" s="10">
        <f ca="1"/>
        <v>44063</v>
      </c>
      <c r="F65" s="10">
        <f ca="1"/>
        <v>44064</v>
      </c>
      <c r="G65" s="10">
        <f ca="1"/>
        <v>44065</v>
      </c>
      <c r="H65" s="11">
        <f ca="1"/>
        <v>44066</v>
      </c>
    </row>
    <row r="66" spans="1:8" x14ac:dyDescent="0.3">
      <c r="B66" s="6"/>
      <c r="C66" s="6"/>
      <c r="D66" s="6"/>
      <c r="E66" s="6"/>
      <c r="F66" s="6"/>
      <c r="G66" s="6"/>
      <c r="H66" s="7"/>
    </row>
    <row r="67" spans="1:8" ht="16.5" customHeight="1" x14ac:dyDescent="0.3">
      <c r="B67" s="10">
        <f t="array" aca="1" ref="B67:H67" ca="1">Dni+29+DATE(Kalendarz_5_rok,Kalendarz_5_miesiąc_opcja,1)-WEEKDAY(DATE(Kalendarz_5_rok,Kalendarz_5_miesiąc_opcja,1),Dzień_tygodnia_opcja)</f>
        <v>44067</v>
      </c>
      <c r="C67" s="10">
        <f ca="1"/>
        <v>44068</v>
      </c>
      <c r="D67" s="10">
        <f ca="1"/>
        <v>44069</v>
      </c>
      <c r="E67" s="10">
        <f ca="1"/>
        <v>44070</v>
      </c>
      <c r="F67" s="10">
        <f ca="1"/>
        <v>44071</v>
      </c>
      <c r="G67" s="10">
        <f ca="1"/>
        <v>44072</v>
      </c>
      <c r="H67" s="11">
        <f ca="1"/>
        <v>44073</v>
      </c>
    </row>
    <row r="68" spans="1:8" x14ac:dyDescent="0.3">
      <c r="B68" s="6"/>
      <c r="C68" s="6"/>
      <c r="D68" s="6"/>
      <c r="E68" s="6"/>
      <c r="F68" s="6"/>
      <c r="G68" s="6"/>
      <c r="H68" s="8"/>
    </row>
    <row r="69" spans="1:8" ht="16.5" customHeight="1" x14ac:dyDescent="0.3">
      <c r="B69" s="10">
        <f t="array" aca="1" ref="B69:C69" ca="1">Dni+36+DATE(Kalendarz_5_rok,Kalendarz_5_miesiąc_opcja,1)-WEEKDAY(DATE(Kalendarz_5_rok,Kalendarz_5_miesiąc_opcja,1),Dzień_tygodnia_opcja)</f>
        <v>44074</v>
      </c>
      <c r="C69" s="10">
        <f ca="1"/>
        <v>44075</v>
      </c>
      <c r="D69" s="17" t="s">
        <v>1</v>
      </c>
      <c r="E69" s="18"/>
      <c r="F69" s="18"/>
      <c r="G69" s="18"/>
      <c r="H69" s="18"/>
    </row>
    <row r="70" spans="1:8" x14ac:dyDescent="0.3">
      <c r="B70" s="6"/>
      <c r="C70" s="6"/>
      <c r="D70" s="16"/>
      <c r="E70" s="16"/>
      <c r="F70" s="16"/>
      <c r="G70" s="16"/>
      <c r="H70" s="16"/>
    </row>
    <row r="71" spans="1:8" ht="54" customHeight="1" x14ac:dyDescent="0.7">
      <c r="A71" s="1"/>
      <c r="B71" s="12">
        <f ca="1">YEAR(DATE(Kalendarz_5_rok,Kalendarz_5_miesiąc_opcja+1,1))</f>
        <v>2020</v>
      </c>
      <c r="C71" s="20" t="str">
        <f ca="1">TEXT(DATE(Kalendarz_5_rok,Kalendarz_5_miesiąc_opcja+1,1),"mmmm")</f>
        <v>wrzesień</v>
      </c>
      <c r="D71" s="20"/>
      <c r="E71" s="20"/>
      <c r="F71" s="5"/>
      <c r="G71" s="5"/>
      <c r="H71" s="1"/>
    </row>
    <row r="72" spans="1:8" ht="15.2" customHeight="1" x14ac:dyDescent="0.3">
      <c r="A72" s="2"/>
      <c r="B72" s="3" t="str">
        <f ca="1">UPPER(TEXT(B73,"dddd"))</f>
        <v>PONIEDZIAŁEK</v>
      </c>
      <c r="C72" s="4" t="str">
        <f t="shared" ref="C72" ca="1" si="20">UPPER(TEXT(C73,"dddd"))</f>
        <v>WTOREK</v>
      </c>
      <c r="D72" s="3" t="str">
        <f t="shared" ref="D72" ca="1" si="21">UPPER(TEXT(D73,"dddd"))</f>
        <v>ŚRODA</v>
      </c>
      <c r="E72" s="4" t="str">
        <f t="shared" ref="E72" ca="1" si="22">UPPER(TEXT(E73,"dddd"))</f>
        <v>CZWARTEK</v>
      </c>
      <c r="F72" s="3" t="str">
        <f t="shared" ref="F72" ca="1" si="23">UPPER(TEXT(F73,"dddd"))</f>
        <v>PIĄTEK</v>
      </c>
      <c r="G72" s="4" t="str">
        <f t="shared" ref="G72" ca="1" si="24">UPPER(TEXT(G73,"dddd"))</f>
        <v>SOBOTA</v>
      </c>
      <c r="H72" s="3" t="str">
        <f t="shared" ref="H72" ca="1" si="25">UPPER(TEXT(H73,"dddd"))</f>
        <v>NIEDZIELA</v>
      </c>
    </row>
    <row r="73" spans="1:8" ht="16.5" customHeight="1" x14ac:dyDescent="0.3">
      <c r="B73" s="10">
        <f t="array" aca="1" ref="B73:H73" ca="1">Dni+1+DATE(Kalendarz_6_rok,Kalendarz_6_miesiąc_opcja,1)-WEEKDAY(DATE(Kalendarz_6_rok,Kalendarz_6_miesiąc_opcja,1),Dzień_tygodnia_opcja)</f>
        <v>44074</v>
      </c>
      <c r="C73" s="10">
        <f ca="1"/>
        <v>44075</v>
      </c>
      <c r="D73" s="10">
        <f ca="1"/>
        <v>44076</v>
      </c>
      <c r="E73" s="10">
        <f ca="1"/>
        <v>44077</v>
      </c>
      <c r="F73" s="10">
        <f ca="1"/>
        <v>44078</v>
      </c>
      <c r="G73" s="10">
        <f ca="1"/>
        <v>44079</v>
      </c>
      <c r="H73" s="11">
        <f ca="1"/>
        <v>44080</v>
      </c>
    </row>
    <row r="74" spans="1:8" ht="56.25" customHeight="1" x14ac:dyDescent="0.3">
      <c r="B74" s="6"/>
      <c r="C74" s="6"/>
      <c r="D74" s="6"/>
      <c r="E74" s="6"/>
      <c r="F74" s="6"/>
      <c r="G74" s="6"/>
      <c r="H74" s="7"/>
    </row>
    <row r="75" spans="1:8" ht="16.5" customHeight="1" x14ac:dyDescent="0.3">
      <c r="B75" s="10">
        <f t="array" aca="1" ref="B75:H75" ca="1">Dni+8+DATE(Kalendarz_6_rok,Kalendarz_6_miesiąc_opcja,1)-WEEKDAY(DATE(Kalendarz_6_rok,Kalendarz_6_miesiąc_opcja,1),Dzień_tygodnia_opcja)</f>
        <v>44081</v>
      </c>
      <c r="C75" s="10">
        <f ca="1"/>
        <v>44082</v>
      </c>
      <c r="D75" s="10">
        <f ca="1"/>
        <v>44083</v>
      </c>
      <c r="E75" s="10">
        <f ca="1"/>
        <v>44084</v>
      </c>
      <c r="F75" s="10">
        <f ca="1"/>
        <v>44085</v>
      </c>
      <c r="G75" s="10">
        <f ca="1"/>
        <v>44086</v>
      </c>
      <c r="H75" s="11">
        <f ca="1"/>
        <v>44087</v>
      </c>
    </row>
    <row r="76" spans="1:8" ht="56.25" customHeight="1" x14ac:dyDescent="0.3">
      <c r="B76" s="6"/>
      <c r="C76" s="6"/>
      <c r="D76" s="6"/>
      <c r="E76" s="6"/>
      <c r="F76" s="6"/>
      <c r="G76" s="6"/>
      <c r="H76" s="7"/>
    </row>
    <row r="77" spans="1:8" ht="16.5" customHeight="1" x14ac:dyDescent="0.3">
      <c r="B77" s="10">
        <f t="array" aca="1" ref="B77:H77" ca="1">Dni+15+DATE(Kalendarz_6_rok,Kalendarz_6_miesiąc_opcja,1)-WEEKDAY(DATE(Kalendarz_6_rok,Kalendarz_6_miesiąc_opcja,1),Dzień_tygodnia_opcja)</f>
        <v>44088</v>
      </c>
      <c r="C77" s="10">
        <f ca="1"/>
        <v>44089</v>
      </c>
      <c r="D77" s="10">
        <f ca="1"/>
        <v>44090</v>
      </c>
      <c r="E77" s="10">
        <f ca="1"/>
        <v>44091</v>
      </c>
      <c r="F77" s="10">
        <f ca="1"/>
        <v>44092</v>
      </c>
      <c r="G77" s="10">
        <f ca="1"/>
        <v>44093</v>
      </c>
      <c r="H77" s="11">
        <f ca="1"/>
        <v>44094</v>
      </c>
    </row>
    <row r="78" spans="1:8" ht="56.25" customHeight="1" x14ac:dyDescent="0.3">
      <c r="B78" s="6"/>
      <c r="C78" s="6"/>
      <c r="D78" s="6"/>
      <c r="E78" s="6"/>
      <c r="F78" s="6"/>
      <c r="G78" s="6"/>
      <c r="H78" s="7"/>
    </row>
    <row r="79" spans="1:8" ht="16.5" customHeight="1" x14ac:dyDescent="0.3">
      <c r="B79" s="10">
        <f t="array" aca="1" ref="B79:H79" ca="1">Dni+22+DATE(Kalendarz_6_rok,Kalendarz_6_miesiąc_opcja,1)-WEEKDAY(DATE(Kalendarz_6_rok,Kalendarz_6_miesiąc_opcja,1),Dzień_tygodnia_opcja)</f>
        <v>44095</v>
      </c>
      <c r="C79" s="10">
        <f ca="1"/>
        <v>44096</v>
      </c>
      <c r="D79" s="10">
        <f ca="1"/>
        <v>44097</v>
      </c>
      <c r="E79" s="10">
        <f ca="1"/>
        <v>44098</v>
      </c>
      <c r="F79" s="10">
        <f ca="1"/>
        <v>44099</v>
      </c>
      <c r="G79" s="10">
        <f ca="1"/>
        <v>44100</v>
      </c>
      <c r="H79" s="11">
        <f ca="1"/>
        <v>44101</v>
      </c>
    </row>
    <row r="80" spans="1:8" ht="135" x14ac:dyDescent="0.3">
      <c r="B80" s="6"/>
      <c r="C80" s="23" t="s">
        <v>11</v>
      </c>
      <c r="D80" s="23" t="s">
        <v>12</v>
      </c>
      <c r="E80" s="24"/>
      <c r="F80" s="23" t="s">
        <v>21</v>
      </c>
      <c r="G80" s="6"/>
      <c r="H80" s="7"/>
    </row>
    <row r="81" spans="1:8" ht="16.5" customHeight="1" x14ac:dyDescent="0.3">
      <c r="B81" s="10">
        <f t="array" aca="1" ref="B81:H81" ca="1">Dni+29+DATE(Kalendarz_6_rok,Kalendarz_6_miesiąc_opcja,1)-WEEKDAY(DATE(Kalendarz_6_rok,Kalendarz_6_miesiąc_opcja,1),Dzień_tygodnia_opcja)</f>
        <v>44102</v>
      </c>
      <c r="C81" s="10">
        <f ca="1"/>
        <v>44103</v>
      </c>
      <c r="D81" s="10">
        <f ca="1"/>
        <v>44104</v>
      </c>
      <c r="E81" s="10">
        <f ca="1"/>
        <v>44105</v>
      </c>
      <c r="F81" s="10">
        <f ca="1"/>
        <v>44106</v>
      </c>
      <c r="G81" s="10">
        <f ca="1"/>
        <v>44107</v>
      </c>
      <c r="H81" s="11">
        <f ca="1"/>
        <v>44108</v>
      </c>
    </row>
    <row r="82" spans="1:8" ht="67.5" x14ac:dyDescent="0.3">
      <c r="B82" s="6"/>
      <c r="C82" s="23" t="s">
        <v>11</v>
      </c>
      <c r="D82" s="23" t="s">
        <v>12</v>
      </c>
      <c r="E82" s="6"/>
      <c r="F82" s="6"/>
      <c r="G82" s="6"/>
      <c r="H82" s="8"/>
    </row>
    <row r="83" spans="1:8" ht="16.5" customHeight="1" x14ac:dyDescent="0.3">
      <c r="B83" s="10">
        <f t="array" aca="1" ref="B83:C83" ca="1">Dni+36+DATE(Kalendarz_6_rok,Kalendarz_6_miesiąc_opcja,1)-WEEKDAY(DATE(Kalendarz_6_rok,Kalendarz_6_miesiąc_opcja,1),Dzień_tygodnia_opcja)</f>
        <v>44109</v>
      </c>
      <c r="C83" s="10">
        <f ca="1"/>
        <v>44110</v>
      </c>
      <c r="D83" s="17" t="s">
        <v>1</v>
      </c>
      <c r="E83" s="18"/>
      <c r="F83" s="18"/>
      <c r="G83" s="18"/>
      <c r="H83" s="18"/>
    </row>
    <row r="84" spans="1:8" ht="63.75" customHeight="1" x14ac:dyDescent="0.3">
      <c r="B84" s="6"/>
      <c r="C84" s="6"/>
      <c r="D84" s="19" t="s">
        <v>7</v>
      </c>
      <c r="E84" s="19"/>
      <c r="F84" s="19"/>
      <c r="G84" s="19"/>
      <c r="H84" s="19"/>
    </row>
    <row r="85" spans="1:8" ht="54" customHeight="1" x14ac:dyDescent="0.7">
      <c r="A85" s="1"/>
      <c r="B85" s="12">
        <f ca="1">YEAR(DATE(Kalendarz_6_rok,Kalendarz_6_miesiąc_opcja+1,1))</f>
        <v>2020</v>
      </c>
      <c r="C85" s="20" t="str">
        <f ca="1">TEXT(DATE(Kalendarz_6_rok,Kalendarz_6_miesiąc_opcja+1,1),"mmmm")</f>
        <v>październik</v>
      </c>
      <c r="D85" s="20"/>
      <c r="E85" s="20"/>
      <c r="F85" s="5"/>
      <c r="G85" s="5"/>
      <c r="H85" s="1"/>
    </row>
    <row r="86" spans="1:8" ht="15.2" customHeight="1" x14ac:dyDescent="0.3">
      <c r="A86" s="2"/>
      <c r="B86" s="3" t="str">
        <f ca="1">UPPER(TEXT(B87,"dddd"))</f>
        <v>PONIEDZIAŁEK</v>
      </c>
      <c r="C86" s="4" t="str">
        <f t="shared" ref="C86" ca="1" si="26">UPPER(TEXT(C87,"dddd"))</f>
        <v>WTOREK</v>
      </c>
      <c r="D86" s="3" t="str">
        <f t="shared" ref="D86" ca="1" si="27">UPPER(TEXT(D87,"dddd"))</f>
        <v>ŚRODA</v>
      </c>
      <c r="E86" s="4" t="str">
        <f t="shared" ref="E86" ca="1" si="28">UPPER(TEXT(E87,"dddd"))</f>
        <v>CZWARTEK</v>
      </c>
      <c r="F86" s="3" t="str">
        <f t="shared" ref="F86" ca="1" si="29">UPPER(TEXT(F87,"dddd"))</f>
        <v>PIĄTEK</v>
      </c>
      <c r="G86" s="4" t="str">
        <f t="shared" ref="G86" ca="1" si="30">UPPER(TEXT(G87,"dddd"))</f>
        <v>SOBOTA</v>
      </c>
      <c r="H86" s="3" t="str">
        <f t="shared" ref="H86" ca="1" si="31">UPPER(TEXT(H87,"dddd"))</f>
        <v>NIEDZIELA</v>
      </c>
    </row>
    <row r="87" spans="1:8" ht="16.5" customHeight="1" x14ac:dyDescent="0.3">
      <c r="B87" s="10">
        <f t="array" aca="1" ref="B87:H87" ca="1">Dni+1+DATE(Kalendarz_7_rok,Kalendarz_7_miesiąc_opcja,1)-WEEKDAY(DATE(Kalendarz_7_rok,Kalendarz_7_miesiąc_opcja,1),Dzień_tygodnia_opcja)</f>
        <v>44102</v>
      </c>
      <c r="C87" s="10">
        <f ca="1"/>
        <v>44103</v>
      </c>
      <c r="D87" s="10">
        <f ca="1"/>
        <v>44104</v>
      </c>
      <c r="E87" s="10">
        <f ca="1"/>
        <v>44105</v>
      </c>
      <c r="F87" s="10">
        <f ca="1"/>
        <v>44106</v>
      </c>
      <c r="G87" s="10">
        <f ca="1"/>
        <v>44107</v>
      </c>
      <c r="H87" s="11">
        <f ca="1"/>
        <v>44108</v>
      </c>
    </row>
    <row r="88" spans="1:8" ht="135" x14ac:dyDescent="0.3">
      <c r="B88" s="6"/>
      <c r="C88" s="6"/>
      <c r="D88" s="6"/>
      <c r="E88" s="6"/>
      <c r="F88" s="23" t="s">
        <v>21</v>
      </c>
      <c r="G88" s="6"/>
      <c r="H88" s="7"/>
    </row>
    <row r="89" spans="1:8" ht="16.5" customHeight="1" x14ac:dyDescent="0.3">
      <c r="B89" s="10">
        <f t="array" aca="1" ref="B89:H89" ca="1">Dni+8+DATE(Kalendarz_7_rok,Kalendarz_7_miesiąc_opcja,1)-WEEKDAY(DATE(Kalendarz_7_rok,Kalendarz_7_miesiąc_opcja,1),Dzień_tygodnia_opcja)</f>
        <v>44109</v>
      </c>
      <c r="C89" s="10">
        <f ca="1"/>
        <v>44110</v>
      </c>
      <c r="D89" s="10">
        <f ca="1"/>
        <v>44111</v>
      </c>
      <c r="E89" s="10">
        <f ca="1"/>
        <v>44112</v>
      </c>
      <c r="F89" s="10">
        <f ca="1"/>
        <v>44113</v>
      </c>
      <c r="G89" s="10">
        <f ca="1"/>
        <v>44114</v>
      </c>
      <c r="H89" s="11">
        <f ca="1"/>
        <v>44115</v>
      </c>
    </row>
    <row r="90" spans="1:8" x14ac:dyDescent="0.3">
      <c r="B90" s="6"/>
      <c r="C90" s="13"/>
      <c r="D90" s="13"/>
      <c r="E90" s="6"/>
      <c r="F90" s="6"/>
      <c r="G90" s="6"/>
      <c r="H90" s="7"/>
    </row>
    <row r="91" spans="1:8" ht="16.5" customHeight="1" x14ac:dyDescent="0.3">
      <c r="B91" s="10">
        <f t="array" aca="1" ref="B91:H91" ca="1">Dni+15+DATE(Kalendarz_7_rok,Kalendarz_7_miesiąc_opcja,1)-WEEKDAY(DATE(Kalendarz_7_rok,Kalendarz_7_miesiąc_opcja,1),Dzień_tygodnia_opcja)</f>
        <v>44116</v>
      </c>
      <c r="C91" s="10">
        <f ca="1"/>
        <v>44117</v>
      </c>
      <c r="D91" s="10">
        <f ca="1"/>
        <v>44118</v>
      </c>
      <c r="E91" s="10">
        <f ca="1"/>
        <v>44119</v>
      </c>
      <c r="F91" s="10">
        <f ca="1"/>
        <v>44120</v>
      </c>
      <c r="G91" s="10">
        <f ca="1"/>
        <v>44121</v>
      </c>
      <c r="H91" s="11">
        <f ca="1"/>
        <v>44122</v>
      </c>
    </row>
    <row r="92" spans="1:8" x14ac:dyDescent="0.3">
      <c r="B92" s="6"/>
      <c r="C92" s="13"/>
      <c r="D92" s="13"/>
      <c r="E92" s="6"/>
      <c r="F92" s="6"/>
      <c r="G92" s="6"/>
      <c r="H92" s="7"/>
    </row>
    <row r="93" spans="1:8" ht="16.5" customHeight="1" x14ac:dyDescent="0.3">
      <c r="B93" s="10">
        <f t="array" aca="1" ref="B93:H93" ca="1">Dni+22+DATE(Kalendarz_7_rok,Kalendarz_7_miesiąc_opcja,1)-WEEKDAY(DATE(Kalendarz_7_rok,Kalendarz_7_miesiąc_opcja,1),Dzień_tygodnia_opcja)</f>
        <v>44123</v>
      </c>
      <c r="C93" s="10">
        <f ca="1"/>
        <v>44124</v>
      </c>
      <c r="D93" s="10">
        <f ca="1"/>
        <v>44125</v>
      </c>
      <c r="E93" s="10">
        <f ca="1"/>
        <v>44126</v>
      </c>
      <c r="F93" s="10">
        <f ca="1"/>
        <v>44127</v>
      </c>
      <c r="G93" s="10">
        <f ca="1"/>
        <v>44128</v>
      </c>
      <c r="H93" s="11">
        <f ca="1"/>
        <v>44129</v>
      </c>
    </row>
    <row r="94" spans="1:8" x14ac:dyDescent="0.3">
      <c r="B94" s="6"/>
      <c r="C94" s="13"/>
      <c r="D94" s="13"/>
      <c r="E94" s="6"/>
      <c r="F94" s="6"/>
      <c r="G94" s="6"/>
      <c r="H94" s="7"/>
    </row>
    <row r="95" spans="1:8" ht="16.5" customHeight="1" x14ac:dyDescent="0.3">
      <c r="B95" s="10">
        <f t="array" aca="1" ref="B95:H95" ca="1">Dni+29+DATE(Kalendarz_7_rok,Kalendarz_7_miesiąc_opcja,1)-WEEKDAY(DATE(Kalendarz_7_rok,Kalendarz_7_miesiąc_opcja,1),Dzień_tygodnia_opcja)</f>
        <v>44130</v>
      </c>
      <c r="C95" s="10">
        <f ca="1"/>
        <v>44131</v>
      </c>
      <c r="D95" s="10">
        <f ca="1"/>
        <v>44132</v>
      </c>
      <c r="E95" s="10">
        <f ca="1"/>
        <v>44133</v>
      </c>
      <c r="F95" s="10">
        <f ca="1"/>
        <v>44134</v>
      </c>
      <c r="G95" s="10">
        <f ca="1"/>
        <v>44135</v>
      </c>
      <c r="H95" s="11">
        <f ca="1"/>
        <v>44136</v>
      </c>
    </row>
    <row r="96" spans="1:8" x14ac:dyDescent="0.3">
      <c r="B96" s="6"/>
      <c r="C96" s="13"/>
      <c r="D96" s="13"/>
      <c r="E96" s="6"/>
      <c r="F96" s="6"/>
      <c r="G96" s="6"/>
      <c r="H96" s="8"/>
    </row>
    <row r="97" spans="1:8" ht="16.5" customHeight="1" x14ac:dyDescent="0.3">
      <c r="B97" s="10">
        <f t="array" aca="1" ref="B97:C97" ca="1">Dni+36+DATE(Kalendarz_7_rok,Kalendarz_7_miesiąc_opcja,1)-WEEKDAY(DATE(Kalendarz_7_rok,Kalendarz_7_miesiąc_opcja,1),Dzień_tygodnia_opcja)</f>
        <v>44137</v>
      </c>
      <c r="C97" s="10">
        <f ca="1"/>
        <v>44138</v>
      </c>
      <c r="D97" s="17" t="s">
        <v>1</v>
      </c>
      <c r="E97" s="18"/>
      <c r="F97" s="18"/>
      <c r="G97" s="18"/>
      <c r="H97" s="18"/>
    </row>
    <row r="98" spans="1:8" ht="63.75" customHeight="1" x14ac:dyDescent="0.3">
      <c r="B98" s="6"/>
      <c r="C98" s="6"/>
      <c r="D98" s="19" t="s">
        <v>6</v>
      </c>
      <c r="E98" s="19"/>
      <c r="F98" s="19"/>
      <c r="G98" s="19"/>
      <c r="H98" s="19"/>
    </row>
    <row r="99" spans="1:8" ht="54" customHeight="1" x14ac:dyDescent="0.7">
      <c r="A99" s="1"/>
      <c r="B99" s="12">
        <f ca="1">YEAR(DATE(Kalendarz_7_rok,Kalendarz_7_miesiąc_opcja+1,1))</f>
        <v>2020</v>
      </c>
      <c r="C99" s="20" t="str">
        <f ca="1">TEXT(DATE(Kalendarz_7_rok,Kalendarz_7_miesiąc_opcja+1,1),"mmmm")</f>
        <v>listopad</v>
      </c>
      <c r="D99" s="20"/>
      <c r="E99" s="20"/>
      <c r="F99" s="5"/>
      <c r="G99" s="5"/>
      <c r="H99" s="1"/>
    </row>
    <row r="100" spans="1:8" ht="15.2" customHeight="1" x14ac:dyDescent="0.3">
      <c r="A100" s="2"/>
      <c r="B100" s="3" t="str">
        <f ca="1">UPPER(TEXT(B101,"dddd"))</f>
        <v>PONIEDZIAŁEK</v>
      </c>
      <c r="C100" s="4" t="str">
        <f t="shared" ref="C100" ca="1" si="32">UPPER(TEXT(C101,"dddd"))</f>
        <v>WTOREK</v>
      </c>
      <c r="D100" s="3" t="str">
        <f t="shared" ref="D100" ca="1" si="33">UPPER(TEXT(D101,"dddd"))</f>
        <v>ŚRODA</v>
      </c>
      <c r="E100" s="4" t="str">
        <f t="shared" ref="E100" ca="1" si="34">UPPER(TEXT(E101,"dddd"))</f>
        <v>CZWARTEK</v>
      </c>
      <c r="F100" s="3" t="str">
        <f t="shared" ref="F100" ca="1" si="35">UPPER(TEXT(F101,"dddd"))</f>
        <v>PIĄTEK</v>
      </c>
      <c r="G100" s="4" t="str">
        <f t="shared" ref="G100" ca="1" si="36">UPPER(TEXT(G101,"dddd"))</f>
        <v>SOBOTA</v>
      </c>
      <c r="H100" s="3" t="str">
        <f t="shared" ref="H100" ca="1" si="37">UPPER(TEXT(H101,"dddd"))</f>
        <v>NIEDZIELA</v>
      </c>
    </row>
    <row r="101" spans="1:8" ht="16.5" customHeight="1" x14ac:dyDescent="0.3">
      <c r="B101" s="10">
        <f t="array" aca="1" ref="B101:H101" ca="1">Dni+1+DATE(Kalendarz_8_rok,Kalendarz_8_miesiąc_opcja,1)-WEEKDAY(DATE(Kalendarz_8_rok,Kalendarz_8_miesiąc_opcja,1),Dzień_tygodnia_opcja)</f>
        <v>44130</v>
      </c>
      <c r="C101" s="10">
        <f ca="1"/>
        <v>44131</v>
      </c>
      <c r="D101" s="10">
        <f ca="1"/>
        <v>44132</v>
      </c>
      <c r="E101" s="10">
        <f ca="1"/>
        <v>44133</v>
      </c>
      <c r="F101" s="10">
        <f ca="1"/>
        <v>44134</v>
      </c>
      <c r="G101" s="10">
        <f ca="1"/>
        <v>44135</v>
      </c>
      <c r="H101" s="11">
        <f ca="1"/>
        <v>44136</v>
      </c>
    </row>
    <row r="102" spans="1:8" x14ac:dyDescent="0.3">
      <c r="B102" s="6"/>
      <c r="C102" s="6"/>
      <c r="D102" s="6"/>
      <c r="E102" s="6"/>
      <c r="F102" s="6"/>
      <c r="G102" s="6"/>
      <c r="H102" s="7"/>
    </row>
    <row r="103" spans="1:8" ht="16.5" customHeight="1" x14ac:dyDescent="0.3">
      <c r="B103" s="10">
        <f t="array" aca="1" ref="B103:H103" ca="1">Dni+8+DATE(Kalendarz_8_rok,Kalendarz_8_miesiąc_opcja,1)-WEEKDAY(DATE(Kalendarz_8_rok,Kalendarz_8_miesiąc_opcja,1),Dzień_tygodnia_opcja)</f>
        <v>44137</v>
      </c>
      <c r="C103" s="10">
        <f ca="1"/>
        <v>44138</v>
      </c>
      <c r="D103" s="10">
        <f ca="1"/>
        <v>44139</v>
      </c>
      <c r="E103" s="10">
        <f ca="1"/>
        <v>44140</v>
      </c>
      <c r="F103" s="10">
        <f ca="1"/>
        <v>44141</v>
      </c>
      <c r="G103" s="10">
        <f ca="1"/>
        <v>44142</v>
      </c>
      <c r="H103" s="11">
        <f ca="1"/>
        <v>44143</v>
      </c>
    </row>
    <row r="104" spans="1:8" x14ac:dyDescent="0.3">
      <c r="B104" s="6"/>
      <c r="C104" s="6"/>
      <c r="D104" s="6"/>
      <c r="E104" s="6"/>
      <c r="F104" s="6"/>
      <c r="G104" s="6"/>
      <c r="H104" s="7"/>
    </row>
    <row r="105" spans="1:8" ht="16.5" customHeight="1" x14ac:dyDescent="0.3">
      <c r="B105" s="10">
        <f t="array" aca="1" ref="B105:H105" ca="1">Dni+15+DATE(Kalendarz_8_rok,Kalendarz_8_miesiąc_opcja,1)-WEEKDAY(DATE(Kalendarz_8_rok,Kalendarz_8_miesiąc_opcja,1),Dzień_tygodnia_opcja)</f>
        <v>44144</v>
      </c>
      <c r="C105" s="10">
        <f ca="1"/>
        <v>44145</v>
      </c>
      <c r="D105" s="10">
        <f ca="1"/>
        <v>44146</v>
      </c>
      <c r="E105" s="10">
        <f ca="1"/>
        <v>44147</v>
      </c>
      <c r="F105" s="10">
        <f ca="1"/>
        <v>44148</v>
      </c>
      <c r="G105" s="10">
        <f ca="1"/>
        <v>44149</v>
      </c>
      <c r="H105" s="11">
        <f ca="1"/>
        <v>44150</v>
      </c>
    </row>
    <row r="106" spans="1:8" x14ac:dyDescent="0.3">
      <c r="B106" s="6"/>
      <c r="C106" s="6"/>
      <c r="D106" s="6"/>
      <c r="E106" s="6"/>
      <c r="F106" s="6"/>
      <c r="G106" s="6"/>
      <c r="H106" s="7"/>
    </row>
    <row r="107" spans="1:8" ht="16.5" customHeight="1" x14ac:dyDescent="0.3">
      <c r="B107" s="10">
        <f t="array" aca="1" ref="B107:H107" ca="1">Dni+22+DATE(Kalendarz_8_rok,Kalendarz_8_miesiąc_opcja,1)-WEEKDAY(DATE(Kalendarz_8_rok,Kalendarz_8_miesiąc_opcja,1),Dzień_tygodnia_opcja)</f>
        <v>44151</v>
      </c>
      <c r="C107" s="10">
        <f ca="1"/>
        <v>44152</v>
      </c>
      <c r="D107" s="10">
        <f ca="1"/>
        <v>44153</v>
      </c>
      <c r="E107" s="10">
        <f ca="1"/>
        <v>44154</v>
      </c>
      <c r="F107" s="10">
        <f ca="1"/>
        <v>44155</v>
      </c>
      <c r="G107" s="10">
        <f ca="1"/>
        <v>44156</v>
      </c>
      <c r="H107" s="11">
        <f ca="1"/>
        <v>44157</v>
      </c>
    </row>
    <row r="108" spans="1:8" x14ac:dyDescent="0.3">
      <c r="B108" s="6"/>
      <c r="C108" s="6"/>
      <c r="D108" s="6"/>
      <c r="E108" s="6"/>
      <c r="F108" s="6"/>
      <c r="G108" s="6"/>
      <c r="H108" s="7"/>
    </row>
    <row r="109" spans="1:8" ht="16.5" customHeight="1" x14ac:dyDescent="0.3">
      <c r="B109" s="10">
        <f t="array" aca="1" ref="B109:H109" ca="1">Dni+29+DATE(Kalendarz_8_rok,Kalendarz_8_miesiąc_opcja,1)-WEEKDAY(DATE(Kalendarz_8_rok,Kalendarz_8_miesiąc_opcja,1),Dzień_tygodnia_opcja)</f>
        <v>44158</v>
      </c>
      <c r="C109" s="10">
        <f ca="1"/>
        <v>44159</v>
      </c>
      <c r="D109" s="10">
        <f ca="1"/>
        <v>44160</v>
      </c>
      <c r="E109" s="10">
        <f ca="1"/>
        <v>44161</v>
      </c>
      <c r="F109" s="10">
        <f ca="1"/>
        <v>44162</v>
      </c>
      <c r="G109" s="10">
        <f ca="1"/>
        <v>44163</v>
      </c>
      <c r="H109" s="11">
        <f ca="1"/>
        <v>44164</v>
      </c>
    </row>
    <row r="110" spans="1:8" x14ac:dyDescent="0.3">
      <c r="B110" s="6"/>
      <c r="C110" s="6"/>
      <c r="D110" s="6"/>
      <c r="E110" s="6"/>
      <c r="F110" s="6"/>
      <c r="G110" s="6"/>
      <c r="H110" s="8"/>
    </row>
    <row r="111" spans="1:8" ht="16.5" customHeight="1" x14ac:dyDescent="0.3">
      <c r="B111" s="10">
        <f t="array" aca="1" ref="B111:C111" ca="1">Dni+36+DATE(Kalendarz_8_rok,Kalendarz_8_miesiąc_opcja,1)-WEEKDAY(DATE(Kalendarz_8_rok,Kalendarz_8_miesiąc_opcja,1),Dzień_tygodnia_opcja)</f>
        <v>44165</v>
      </c>
      <c r="C111" s="10">
        <f ca="1"/>
        <v>44166</v>
      </c>
      <c r="D111" s="17" t="s">
        <v>1</v>
      </c>
      <c r="E111" s="18"/>
      <c r="F111" s="18"/>
      <c r="G111" s="18"/>
      <c r="H111" s="18"/>
    </row>
    <row r="112" spans="1:8" x14ac:dyDescent="0.3">
      <c r="B112" s="6"/>
      <c r="C112" s="6"/>
      <c r="D112" s="16"/>
      <c r="E112" s="16"/>
      <c r="F112" s="16"/>
      <c r="G112" s="16"/>
      <c r="H112" s="16"/>
    </row>
    <row r="113" spans="1:8" ht="54" customHeight="1" x14ac:dyDescent="0.7">
      <c r="A113" s="1"/>
      <c r="B113" s="12">
        <f ca="1">YEAR(DATE(Kalendarz_8_rok,Kalendarz_8_miesiąc_opcja+1,1))</f>
        <v>2020</v>
      </c>
      <c r="C113" s="20" t="str">
        <f ca="1">TEXT(DATE(Kalendarz_8_rok,Kalendarz_8_miesiąc_opcja+1,1),"mmmm")</f>
        <v>grudzień</v>
      </c>
      <c r="D113" s="20"/>
      <c r="E113" s="20"/>
      <c r="F113" s="5"/>
      <c r="G113" s="5"/>
      <c r="H113" s="1"/>
    </row>
    <row r="114" spans="1:8" ht="15.2" customHeight="1" x14ac:dyDescent="0.3">
      <c r="A114" s="2"/>
      <c r="B114" s="3" t="str">
        <f ca="1">UPPER(TEXT(B115,"dddd"))</f>
        <v>PONIEDZIAŁEK</v>
      </c>
      <c r="C114" s="4" t="str">
        <f t="shared" ref="C114" ca="1" si="38">UPPER(TEXT(C115,"dddd"))</f>
        <v>WTOREK</v>
      </c>
      <c r="D114" s="3" t="str">
        <f t="shared" ref="D114" ca="1" si="39">UPPER(TEXT(D115,"dddd"))</f>
        <v>ŚRODA</v>
      </c>
      <c r="E114" s="4" t="str">
        <f t="shared" ref="E114" ca="1" si="40">UPPER(TEXT(E115,"dddd"))</f>
        <v>CZWARTEK</v>
      </c>
      <c r="F114" s="3" t="str">
        <f t="shared" ref="F114" ca="1" si="41">UPPER(TEXT(F115,"dddd"))</f>
        <v>PIĄTEK</v>
      </c>
      <c r="G114" s="4" t="str">
        <f t="shared" ref="G114" ca="1" si="42">UPPER(TEXT(G115,"dddd"))</f>
        <v>SOBOTA</v>
      </c>
      <c r="H114" s="3" t="str">
        <f t="shared" ref="H114" ca="1" si="43">UPPER(TEXT(H115,"dddd"))</f>
        <v>NIEDZIELA</v>
      </c>
    </row>
    <row r="115" spans="1:8" ht="16.5" customHeight="1" x14ac:dyDescent="0.3">
      <c r="B115" s="10">
        <f t="array" aca="1" ref="B115:H115" ca="1">Dni+1+DATE(Kalendarz_9_rok,Kalendarz_9_miesiąc_opcja,1)-WEEKDAY(DATE(Kalendarz_9_rok,Kalendarz_9_miesiąc_opcja,1),Dzień_tygodnia_opcja)</f>
        <v>44165</v>
      </c>
      <c r="C115" s="10">
        <f ca="1"/>
        <v>44166</v>
      </c>
      <c r="D115" s="10">
        <f ca="1"/>
        <v>44167</v>
      </c>
      <c r="E115" s="10">
        <f ca="1"/>
        <v>44168</v>
      </c>
      <c r="F115" s="10">
        <f ca="1"/>
        <v>44169</v>
      </c>
      <c r="G115" s="10">
        <f ca="1"/>
        <v>44170</v>
      </c>
      <c r="H115" s="11">
        <f ca="1"/>
        <v>44171</v>
      </c>
    </row>
    <row r="116" spans="1:8" x14ac:dyDescent="0.3">
      <c r="B116" s="6"/>
      <c r="C116" s="6"/>
      <c r="D116" s="6"/>
      <c r="E116" s="6"/>
      <c r="F116" s="6"/>
      <c r="G116" s="6"/>
      <c r="H116" s="7"/>
    </row>
    <row r="117" spans="1:8" ht="16.5" customHeight="1" x14ac:dyDescent="0.3">
      <c r="B117" s="10">
        <f t="array" aca="1" ref="B117:H117" ca="1">Dni+8+DATE(Kalendarz_9_rok,Kalendarz_9_miesiąc_opcja,1)-WEEKDAY(DATE(Kalendarz_9_rok,Kalendarz_9_miesiąc_opcja,1),Dzień_tygodnia_opcja)</f>
        <v>44172</v>
      </c>
      <c r="C117" s="10">
        <f ca="1"/>
        <v>44173</v>
      </c>
      <c r="D117" s="10">
        <f ca="1"/>
        <v>44174</v>
      </c>
      <c r="E117" s="10">
        <f ca="1"/>
        <v>44175</v>
      </c>
      <c r="F117" s="10">
        <f ca="1"/>
        <v>44176</v>
      </c>
      <c r="G117" s="10">
        <f ca="1"/>
        <v>44177</v>
      </c>
      <c r="H117" s="11">
        <f ca="1"/>
        <v>44178</v>
      </c>
    </row>
    <row r="118" spans="1:8" x14ac:dyDescent="0.3">
      <c r="B118" s="6"/>
      <c r="C118" s="6"/>
      <c r="D118" s="6"/>
      <c r="E118" s="6"/>
      <c r="F118" s="6"/>
      <c r="G118" s="6"/>
      <c r="H118" s="7"/>
    </row>
    <row r="119" spans="1:8" ht="16.5" customHeight="1" x14ac:dyDescent="0.3">
      <c r="B119" s="10">
        <f t="array" aca="1" ref="B119:H119" ca="1">Dni+15+DATE(Kalendarz_9_rok,Kalendarz_9_miesiąc_opcja,1)-WEEKDAY(DATE(Kalendarz_9_rok,Kalendarz_9_miesiąc_opcja,1),Dzień_tygodnia_opcja)</f>
        <v>44179</v>
      </c>
      <c r="C119" s="10">
        <f ca="1"/>
        <v>44180</v>
      </c>
      <c r="D119" s="10">
        <f ca="1"/>
        <v>44181</v>
      </c>
      <c r="E119" s="10">
        <f ca="1"/>
        <v>44182</v>
      </c>
      <c r="F119" s="10">
        <f ca="1"/>
        <v>44183</v>
      </c>
      <c r="G119" s="10">
        <f ca="1"/>
        <v>44184</v>
      </c>
      <c r="H119" s="11">
        <f ca="1"/>
        <v>44185</v>
      </c>
    </row>
    <row r="120" spans="1:8" x14ac:dyDescent="0.3">
      <c r="B120" s="6"/>
      <c r="C120" s="6"/>
      <c r="D120" s="6"/>
      <c r="E120" s="6"/>
      <c r="F120" s="6"/>
      <c r="G120" s="6"/>
      <c r="H120" s="7"/>
    </row>
    <row r="121" spans="1:8" ht="16.5" customHeight="1" x14ac:dyDescent="0.3">
      <c r="B121" s="10">
        <f t="array" aca="1" ref="B121:H121" ca="1">Dni+22+DATE(Kalendarz_9_rok,Kalendarz_9_miesiąc_opcja,1)-WEEKDAY(DATE(Kalendarz_9_rok,Kalendarz_9_miesiąc_opcja,1),Dzień_tygodnia_opcja)</f>
        <v>44186</v>
      </c>
      <c r="C121" s="10">
        <f ca="1"/>
        <v>44187</v>
      </c>
      <c r="D121" s="10">
        <f ca="1"/>
        <v>44188</v>
      </c>
      <c r="E121" s="10">
        <f ca="1"/>
        <v>44189</v>
      </c>
      <c r="F121" s="10">
        <f ca="1"/>
        <v>44190</v>
      </c>
      <c r="G121" s="10">
        <f ca="1"/>
        <v>44191</v>
      </c>
      <c r="H121" s="11">
        <f ca="1"/>
        <v>44192</v>
      </c>
    </row>
    <row r="122" spans="1:8" x14ac:dyDescent="0.3">
      <c r="B122" s="6"/>
      <c r="C122" s="6"/>
      <c r="D122" s="6"/>
      <c r="E122" s="6"/>
      <c r="F122" s="6"/>
      <c r="G122" s="6"/>
      <c r="H122" s="7"/>
    </row>
    <row r="123" spans="1:8" ht="16.5" customHeight="1" x14ac:dyDescent="0.3">
      <c r="B123" s="10">
        <f t="array" aca="1" ref="B123:H123" ca="1">Dni+29+DATE(Kalendarz_9_rok,Kalendarz_9_miesiąc_opcja,1)-WEEKDAY(DATE(Kalendarz_9_rok,Kalendarz_9_miesiąc_opcja,1),Dzień_tygodnia_opcja)</f>
        <v>44193</v>
      </c>
      <c r="C123" s="10">
        <f ca="1"/>
        <v>44194</v>
      </c>
      <c r="D123" s="10">
        <f ca="1"/>
        <v>44195</v>
      </c>
      <c r="E123" s="10">
        <f ca="1"/>
        <v>44196</v>
      </c>
      <c r="F123" s="10">
        <f ca="1"/>
        <v>44197</v>
      </c>
      <c r="G123" s="10">
        <f ca="1"/>
        <v>44198</v>
      </c>
      <c r="H123" s="11">
        <f ca="1"/>
        <v>44199</v>
      </c>
    </row>
    <row r="124" spans="1:8" x14ac:dyDescent="0.3">
      <c r="B124" s="6"/>
      <c r="C124" s="6"/>
      <c r="D124" s="6"/>
      <c r="E124" s="6"/>
      <c r="F124" s="6"/>
      <c r="G124" s="6"/>
      <c r="H124" s="8"/>
    </row>
    <row r="125" spans="1:8" ht="16.5" customHeight="1" x14ac:dyDescent="0.3">
      <c r="B125" s="10">
        <f t="array" aca="1" ref="B125:C125" ca="1">Dni+36+DATE(Kalendarz_9_rok,Kalendarz_9_miesiąc_opcja,1)-WEEKDAY(DATE(Kalendarz_9_rok,Kalendarz_9_miesiąc_opcja,1),Dzień_tygodnia_opcja)</f>
        <v>44200</v>
      </c>
      <c r="C125" s="10">
        <f ca="1"/>
        <v>44201</v>
      </c>
      <c r="D125" s="17" t="s">
        <v>1</v>
      </c>
      <c r="E125" s="18"/>
      <c r="F125" s="18"/>
      <c r="G125" s="18"/>
      <c r="H125" s="18"/>
    </row>
    <row r="126" spans="1:8" x14ac:dyDescent="0.3">
      <c r="B126" s="6"/>
      <c r="C126" s="6"/>
      <c r="D126" s="16"/>
      <c r="E126" s="16"/>
      <c r="F126" s="16"/>
      <c r="G126" s="16"/>
      <c r="H126" s="16"/>
    </row>
  </sheetData>
  <mergeCells count="27">
    <mergeCell ref="C1:E1"/>
    <mergeCell ref="C15:E15"/>
    <mergeCell ref="C29:E29"/>
    <mergeCell ref="C43:E43"/>
    <mergeCell ref="D83:H8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97:H97"/>
    <mergeCell ref="D84:H84"/>
    <mergeCell ref="D126:H126"/>
    <mergeCell ref="D111:H111"/>
    <mergeCell ref="D125:H125"/>
    <mergeCell ref="D98:H98"/>
    <mergeCell ref="D112:H112"/>
    <mergeCell ref="C113:E113"/>
  </mergeCells>
  <phoneticPr fontId="2" type="noConversion"/>
  <conditionalFormatting sqref="B3:H3 B5:H5 B7:H7 B9:H9 B11:H11 B13:C13">
    <cfRule type="expression" dxfId="8" priority="38">
      <formula>MONTH(B3)&lt;&gt;Kalendarz_1_miesiąc_opcja</formula>
    </cfRule>
  </conditionalFormatting>
  <conditionalFormatting sqref="B17:H17 B19:H19 B21:H21 B23:H23 B25:H25 B27:C27">
    <cfRule type="expression" dxfId="7" priority="27">
      <formula>MONTH(B17)&lt;&gt;Kalendarz_2_miesiąc_opcja</formula>
    </cfRule>
  </conditionalFormatting>
  <conditionalFormatting sqref="B31:H31 B33:H33 B35:H35 B37:H37 B39:H39 B41:C41">
    <cfRule type="expression" dxfId="6" priority="25">
      <formula>MONTH(B31)&lt;&gt;Kalendarz_3_miesiąc_opcja</formula>
    </cfRule>
  </conditionalFormatting>
  <conditionalFormatting sqref="B45:H45 B47:H47 B49:H49 B51:H51 B53:H53 B55:C55">
    <cfRule type="expression" dxfId="5" priority="23">
      <formula>MONTH(B45)&lt;&gt;Kalendarz_4_miesiąc_opcja</formula>
    </cfRule>
  </conditionalFormatting>
  <conditionalFormatting sqref="B59:H59 B61:H61 B63:H63 B65:H65 B67:H67 B69:C69">
    <cfRule type="expression" dxfId="4" priority="21">
      <formula>MONTH(B59)&lt;&gt;Kalendarz_5_miesiąc_opcja</formula>
    </cfRule>
  </conditionalFormatting>
  <conditionalFormatting sqref="B73:H73 B75:H75 B77:H77 B79:H79 B81:H81 B83:C83">
    <cfRule type="expression" dxfId="3" priority="19">
      <formula>MONTH(B73)&lt;&gt;Kalendarz_6_miesiąc_opcja</formula>
    </cfRule>
  </conditionalFormatting>
  <conditionalFormatting sqref="B87:H87 B89:H89 B91:H91 B93:H93 B95:H95 B97:C97">
    <cfRule type="expression" dxfId="2" priority="17">
      <formula>MONTH(B87)&lt;&gt;Kalendarz_7_miesiąc_opcja</formula>
    </cfRule>
  </conditionalFormatting>
  <conditionalFormatting sqref="B101:H101 B103:H103 B105:H105 B107:H107 B109:H109 B111:C111">
    <cfRule type="expression" dxfId="1" priority="15">
      <formula>MONTH(B101)&lt;&gt;Kalendarz_8_miesiąc_opcja</formula>
    </cfRule>
  </conditionalFormatting>
  <conditionalFormatting sqref="B115:H115 B117:H117 B119:H119 B121:H121 B123:H123 B125:C125">
    <cfRule type="expression" dxfId="0" priority="13">
      <formula>MONTH(B115)&lt;&gt;Kalendarz_9_miesiąc_opcja</formula>
    </cfRule>
  </conditionalFormatting>
  <dataValidations xWindow="261" yWindow="449" count="14">
    <dataValidation type="list" errorStyle="warning" allowBlank="1" showInputMessage="1" showErrorMessage="1" error="Wybierz dzień początku tygodnia z listy. Wybierz pozycję ANULUJ, naciśnij klawisze ALT+STRZAŁKA W DÓŁ, aby wyświetlić opcje, a następnie użyj klawiszy STRZAŁKA W DÓŁ i ENTER w celu dokonania wyboru" prompt="Wybierz dzień początku tygodnia w tej komórce. Naciśnij klawisze ALT+STRZAŁKA W DÓŁ, aby otworzyć listę rozwijaną, a następnie ENTER, aby dokonać wyboru. Kalendarz zostanie automatycznie zaktualizowany." sqref="B2">
      <formula1>"NIEDZIELA,PONIEDZIAŁEK,WTOREK,ŚRODA,CZWARTEK,PIĄTEK,SOBOTA"</formula1>
    </dataValidation>
    <dataValidation type="list" errorStyle="warning" allowBlank="1" showInputMessage="1" showErrorMessage="1" error="Wybierz początkowy miesiąc kalendarza z listy. Wybierz pozycję ANULUJ, naciśnij klawisze ALT+STRZAŁKA W DÓŁ, aby wyświetlić opcje, a następnie użyj klawiszy STRZAŁKA W DÓŁ i ENTER w celu dokonania wyboru" prompt="W tej komórce początkowy miesiąc kalendarza. Naciśnij klawisze ALT+STRZAŁKA W DÓŁ, aby otworzyć listę rozwijaną, a następnie naciśnij klawisz ENTER w celu dokonania wyboru" sqref="C1:E1">
      <formula1>"styczeń,luty,marzec,kwiecień,maj,czerwiec,lipiec,sierpień,wrzesień,październik,listopad,grudzień"</formula1>
    </dataValidation>
    <dataValidation allowBlank="1" showInputMessage="1" prompt="Ten skoroszyt jest kalendarzem 12-miesięcznym. Wprowadź początkowy rok w komórce B1, a następnie wybierz początkowy miesiąc w komórce C1. Kalendarz zostanie automatycznie zaktualizowany dla kolejnych miesięcy" sqref="A1"/>
    <dataValidation allowBlank="1" showInputMessage="1" showErrorMessage="1" prompt="W tej komórce wprowadź rok" sqref="B1"/>
    <dataValidation allowBlank="1" showInputMessage="1" prompt="Automatycznie określany dzień tygodnia. Aby zmienić dni tygodnia, wybierz pierwszy dzień nowego tygodnia w komórce B2" sqref="C2:H2 B16"/>
    <dataValidation allowBlank="1" showInputMessage="1" prompt="Data" sqref="B3"/>
    <dataValidation allowBlank="1" showInputMessage="1" prompt="Tutaj wpisz notatki dotyczące dnia" sqref="B4"/>
    <dataValidation allowBlank="1" showInputMessage="1" prompt="Rok kalendarzowy w tej komórce jest automatycznie aktualizowany na podstawie roku wybranego w komórce B1" sqref="B15"/>
    <dataValidation allowBlank="1" showInputMessage="1" prompt="Miesiąc kalendarzowy w tej komórce jest automatycznie aktualizowany na podstawie miesiąca wybranego w komórce B1" sqref="C15:E15"/>
    <dataValidation allowBlank="1" showInputMessage="1" prompt="W poniższej komórce wprowadź notatki dotyczące miesięcy" sqref="D13:H13"/>
    <dataValidation allowBlank="1" showInputMessage="1" prompt="W tej komórce wprowadź notatki dla danego miesiąca" sqref="D14:H14"/>
    <dataValidation allowBlank="1" showInputMessage="1" showErrorMessage="1" prompt="Rok kalendarzowy w tej komórce jest automatycznie aktualizowany na podstawie roku wybranego w komórce B1" sqref="B29 B43 B57 B71 B85 B99 B113"/>
    <dataValidation allowBlank="1" showInputMessage="1" showErrorMessage="1" prompt="Miesiąc kalendarzowy w tej komórce jest automatycznie aktualizowany na podstawie miesiąca wybranego w komórce B1" sqref="C29:E29 C43:E43 C57:E57 C71:E71 C85:E85 C99:E99 C113:E113"/>
    <dataValidation allowBlank="1" showInputMessage="1" showErrorMessage="1" prompt="Automatycznie określany dzień tygodnia. Aby zmienić dni tygodnia, wybierz pierwszy dzień nowego tygodnia w komórce B2" sqref="C16:H16 B30:H30 B44:H44 B58:H58 B72:H72 B86:H86 B100:H100 B114:H114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8" manualBreakCount="8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47</vt:i4>
      </vt:variant>
    </vt:vector>
  </HeadingPairs>
  <TitlesOfParts>
    <vt:vector size="48" baseType="lpstr">
      <vt:lpstr>Kalendarz</vt:lpstr>
      <vt:lpstr>Kalendarz_1_miesiąc</vt:lpstr>
      <vt:lpstr>Kalendarz_1_rok</vt:lpstr>
      <vt:lpstr>Kalendarz_2_miesiąc</vt:lpstr>
      <vt:lpstr>Kalendarz_2_rok</vt:lpstr>
      <vt:lpstr>Kalendarz_3_miesiąc</vt:lpstr>
      <vt:lpstr>Kalendarz_3_rok</vt:lpstr>
      <vt:lpstr>Kalendarz_4_miesiąc</vt:lpstr>
      <vt:lpstr>Kalendarz_4_rok</vt:lpstr>
      <vt:lpstr>Kalendarz_5_miesiąc</vt:lpstr>
      <vt:lpstr>Kalendarz_5_rok</vt:lpstr>
      <vt:lpstr>Kalendarz_6_miesiąc</vt:lpstr>
      <vt:lpstr>Kalendarz_6_rok</vt:lpstr>
      <vt:lpstr>Kalendarz_7_miesiąc</vt:lpstr>
      <vt:lpstr>Kalendarz_7_rok</vt:lpstr>
      <vt:lpstr>Kalendarz_8_miesiąc</vt:lpstr>
      <vt:lpstr>Kalendarz_8_rok</vt:lpstr>
      <vt:lpstr>Kalendarz_9_miesiąc</vt:lpstr>
      <vt:lpstr>Kalendarz_9_rok</vt:lpstr>
      <vt:lpstr>Obszar_tytułów_kolumn1..H12.1</vt:lpstr>
      <vt:lpstr>Obszar_tytułów_kolumn10..H54.1</vt:lpstr>
      <vt:lpstr>Obszar_tytułów_kolumn11..C56.1</vt:lpstr>
      <vt:lpstr>Obszar_tytułów_kolumn12..D56.1</vt:lpstr>
      <vt:lpstr>Obszar_tytułów_kolumn13..H68.1</vt:lpstr>
      <vt:lpstr>Obszar_tytułów_kolumn14..C70.1</vt:lpstr>
      <vt:lpstr>Obszar_tytułów_kolumn15..D70.1</vt:lpstr>
      <vt:lpstr>Obszar_tytułów_kolumn16..H82.1</vt:lpstr>
      <vt:lpstr>Obszar_tytułów_kolumn17..C84.1</vt:lpstr>
      <vt:lpstr>Obszar_tytułów_kolumn18..D84.1</vt:lpstr>
      <vt:lpstr>Obszar_tytułów_kolumn19..H96.1</vt:lpstr>
      <vt:lpstr>Obszar_tytułów_kolumn2..C14.1</vt:lpstr>
      <vt:lpstr>Obszar_tytułów_kolumn20..C98.1</vt:lpstr>
      <vt:lpstr>Obszar_tytułów_kolumn21..D98.1</vt:lpstr>
      <vt:lpstr>Obszar_tytułów_kolumn22..H110.1</vt:lpstr>
      <vt:lpstr>Obszar_tytułów_kolumn23..C112.1</vt:lpstr>
      <vt:lpstr>Obszar_tytułów_kolumn24..D112.1</vt:lpstr>
      <vt:lpstr>Obszar_tytułów_kolumn25..H124.1</vt:lpstr>
      <vt:lpstr>Obszar_tytułów_kolumn26..C126.1</vt:lpstr>
      <vt:lpstr>Obszar_tytułów_kolumn27..D126.1</vt:lpstr>
      <vt:lpstr>Obszar_tytułów_kolumn3..D14.1</vt:lpstr>
      <vt:lpstr>Obszar_tytułów_kolumn4..H26.1</vt:lpstr>
      <vt:lpstr>Obszar_tytułów_kolumn5..C28.1</vt:lpstr>
      <vt:lpstr>Obszar_tytułów_kolumn6..D28.1</vt:lpstr>
      <vt:lpstr>Obszar_tytułów_kolumn7..H40.1</vt:lpstr>
      <vt:lpstr>Obszar_tytułów_kolumn8..C42.1</vt:lpstr>
      <vt:lpstr>Obszar_tytułów_kolumn9..D42.1</vt:lpstr>
      <vt:lpstr>Kalendarz!Obszar_wydruku</vt:lpstr>
      <vt:lpstr>Początek_tygodnia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Damian</dc:creator>
  <cp:lastModifiedBy>Damian</cp:lastModifiedBy>
  <dcterms:created xsi:type="dcterms:W3CDTF">2018-02-18T23:49:08Z</dcterms:created>
  <dcterms:modified xsi:type="dcterms:W3CDTF">2020-02-11T13:53:46Z</dcterms:modified>
</cp:coreProperties>
</file>